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'BUF'!$A$1:$AA$55</definedName>
    <definedName name="_xlnm.Print_Area" localSheetId="8">'CPT'!$A$1:$AA$55</definedName>
    <definedName name="_xlnm.Print_Area" localSheetId="4">'EKU'!$A$1:$AA$55</definedName>
    <definedName name="_xlnm.Print_Area" localSheetId="7">'ETH'!$A$1:$AA$55</definedName>
    <definedName name="_xlnm.Print_Area" localSheetId="5">'JHB'!$A$1:$AA$55</definedName>
    <definedName name="_xlnm.Print_Area" localSheetId="3">'MAN'!$A$1:$AA$55</definedName>
    <definedName name="_xlnm.Print_Area" localSheetId="2">'NMA'!$A$1:$AA$55</definedName>
    <definedName name="_xlnm.Print_Area" localSheetId="0">'Summary'!$A$1:$AA$55</definedName>
    <definedName name="_xlnm.Print_Area" localSheetId="6">'TSH'!$A$1:$AA$55</definedName>
  </definedNames>
  <calcPr fullCalcOnLoad="1"/>
</workbook>
</file>

<file path=xl/sharedStrings.xml><?xml version="1.0" encoding="utf-8"?>
<sst xmlns="http://schemas.openxmlformats.org/spreadsheetml/2006/main" count="774" uniqueCount="72">
  <si>
    <t>Eastern Cape: Buffalo City(BUF) - Table C2 Quarterly Budgeted Financial Performance by Functional Classification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</si>
  <si>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</si>
  <si>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</si>
  <si>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</si>
  <si>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</si>
  <si>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</si>
  <si>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</si>
  <si>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</si>
  <si>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</si>
  <si>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</si>
  <si>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</si>
  <si>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</si>
  <si>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</si>
  <si>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</si>
  <si>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</si>
  <si>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</si>
  <si>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</si>
  <si>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</si>
  <si>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</si>
  <si>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</si>
  <si>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</si>
  <si>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</si>
  <si>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</si>
  <si>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</si>
  <si>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</si>
  <si>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</si>
  <si>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</si>
  <si>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</si>
  <si>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</si>
  <si>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</si>
  <si>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</si>
  <si>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</si>
  <si>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</si>
  <si>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</si>
  <si>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</si>
  <si>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</si>
  <si>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</si>
  <si>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</si>
  <si>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</si>
  <si>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</si>
  <si>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</si>
  <si>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</si>
  <si>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</si>
  <si>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</si>
  <si>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</si>
  <si>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</si>
  <si>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</si>
  <si>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</si>
  <si>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</si>
  <si>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</si>
  <si>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</si>
  <si>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</si>
  <si>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</si>
  <si>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</si>
  <si>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</si>
  <si>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</si>
  <si>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</si>
  <si>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Eastern Cape: Nelson Mandela Bay(NMA) - Table C2 Quarterly Budgeted Financial Performance by Functional Classification for 3rd Quarter ended 31 March 2020 (Figures Finalised as at 2020/05/14)</t>
  </si>
  <si>
    <t>Free State: Mangaung(MAN) - Table C2 Quarterly Budgeted Financial Performance by Functional Classification for 3rd Quarter ended 31 March 2020 (Figures Finalised as at 2020/05/14)</t>
  </si>
  <si>
    <t>Gauteng: City of Ekurhuleni(EKU) - Table C2 Quarterly Budgeted Financial Performance by Functional Classification for 3rd Quarter ended 31 March 2020 (Figures Finalised as at 2020/05/14)</t>
  </si>
  <si>
    <t>Gauteng: City of Johannesburg(JHB) - Table C2 Quarterly Budgeted Financial Performance by Functional Classification for 3rd Quarter ended 31 March 2020 (Figures Finalised as at 2020/05/14)</t>
  </si>
  <si>
    <t>Gauteng: City of Tshwane(TSH) - Table C2 Quarterly Budgeted Financial Performance by Functional Classification for 3rd Quarter ended 31 March 2020 (Figures Finalised as at 2020/05/14)</t>
  </si>
  <si>
    <t>Kwazulu-Natal: eThekwini(ETH) - Table C2 Quarterly Budgeted Financial Performance by Functional Classification for 3rd Quarter ended 31 March 2020 (Figures Finalised as at 2020/05/14)</t>
  </si>
  <si>
    <t>Western Cape: Cape Town(CPT) - Table C2 Quarterly Budgeted Financial Performance by Functional Classification for 3rd Quarter ended 31 March 2020 (Figures Finalised as at 2020/05/14)</t>
  </si>
  <si>
    <t>Summary - Table C2 Quarterly Budgeted Financial Performance by Functional Classification for 3rd Quarter ended 31 March 2020 (Figures Finalised as at 2020/05/14)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</si>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</sst>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41649651320</v>
      </c>
      <c r="D5" s="19">
        <f>SUM(D6:D8)</f>
        <v>0</v>
      </c>
      <c r="E5" s="20">
        <f t="shared" si="0"/>
        <v>82608923870</v>
      </c>
      <c r="F5" s="21">
        <f t="shared" si="0"/>
        <v>104212931452</v>
      </c>
      <c r="G5" s="21">
        <f t="shared" si="0"/>
        <v>14461310660</v>
      </c>
      <c r="H5" s="21">
        <f t="shared" si="0"/>
        <v>9895180332</v>
      </c>
      <c r="I5" s="21">
        <f t="shared" si="0"/>
        <v>5074756487</v>
      </c>
      <c r="J5" s="21">
        <f t="shared" si="0"/>
        <v>29431247479</v>
      </c>
      <c r="K5" s="21">
        <f t="shared" si="0"/>
        <v>6416953593</v>
      </c>
      <c r="L5" s="21">
        <f t="shared" si="0"/>
        <v>5863200885</v>
      </c>
      <c r="M5" s="21">
        <f t="shared" si="0"/>
        <v>11810931909</v>
      </c>
      <c r="N5" s="21">
        <f t="shared" si="0"/>
        <v>24091086387</v>
      </c>
      <c r="O5" s="21">
        <f t="shared" si="0"/>
        <v>6673090377</v>
      </c>
      <c r="P5" s="21">
        <f t="shared" si="0"/>
        <v>6479700928</v>
      </c>
      <c r="Q5" s="21">
        <f t="shared" si="0"/>
        <v>13565329270</v>
      </c>
      <c r="R5" s="21">
        <f t="shared" si="0"/>
        <v>26718120575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80240454441</v>
      </c>
      <c r="X5" s="21">
        <f t="shared" si="0"/>
        <v>81806048088</v>
      </c>
      <c r="Y5" s="21">
        <f t="shared" si="0"/>
        <v>-1565593647</v>
      </c>
      <c r="Z5" s="4">
        <f>+IF(X5&lt;&gt;0,+(Y5/X5)*100,0)</f>
        <v>-1.9137871631641066</v>
      </c>
      <c r="AA5" s="19">
        <f>SUM(AA6:AA8)</f>
        <v>104212931452</v>
      </c>
    </row>
    <row r="6" spans="1:27" ht="12.75">
      <c r="A6" s="5" t="s">
        <v>32</v>
      </c>
      <c r="B6" s="3"/>
      <c r="C6" s="22">
        <v>86969272</v>
      </c>
      <c r="D6" s="22"/>
      <c r="E6" s="23">
        <v>396359503</v>
      </c>
      <c r="F6" s="24">
        <v>1606008208</v>
      </c>
      <c r="G6" s="24">
        <v>53659186</v>
      </c>
      <c r="H6" s="24">
        <v>107690620</v>
      </c>
      <c r="I6" s="24">
        <v>73099135</v>
      </c>
      <c r="J6" s="24">
        <v>234448941</v>
      </c>
      <c r="K6" s="24">
        <v>46840598</v>
      </c>
      <c r="L6" s="24">
        <v>51970819</v>
      </c>
      <c r="M6" s="24">
        <v>104546307</v>
      </c>
      <c r="N6" s="24">
        <v>203357724</v>
      </c>
      <c r="O6" s="24">
        <v>11704432</v>
      </c>
      <c r="P6" s="24">
        <v>81440490</v>
      </c>
      <c r="Q6" s="24">
        <v>124702236</v>
      </c>
      <c r="R6" s="24">
        <v>217847158</v>
      </c>
      <c r="S6" s="24"/>
      <c r="T6" s="24"/>
      <c r="U6" s="24"/>
      <c r="V6" s="24"/>
      <c r="W6" s="24">
        <v>655653823</v>
      </c>
      <c r="X6" s="24">
        <v>1274295442</v>
      </c>
      <c r="Y6" s="24">
        <v>-618641619</v>
      </c>
      <c r="Z6" s="6">
        <v>-48.55</v>
      </c>
      <c r="AA6" s="22">
        <v>1606008208</v>
      </c>
    </row>
    <row r="7" spans="1:27" ht="12.75">
      <c r="A7" s="5" t="s">
        <v>33</v>
      </c>
      <c r="B7" s="3"/>
      <c r="C7" s="25">
        <v>41516254735</v>
      </c>
      <c r="D7" s="25"/>
      <c r="E7" s="26">
        <v>82168085352</v>
      </c>
      <c r="F7" s="27">
        <v>102562444229</v>
      </c>
      <c r="G7" s="27">
        <v>14407022389</v>
      </c>
      <c r="H7" s="27">
        <v>9787484931</v>
      </c>
      <c r="I7" s="27">
        <v>5072987507</v>
      </c>
      <c r="J7" s="27">
        <v>29267494827</v>
      </c>
      <c r="K7" s="27">
        <v>6290572943</v>
      </c>
      <c r="L7" s="27">
        <v>5803183983</v>
      </c>
      <c r="M7" s="27">
        <v>11698330728</v>
      </c>
      <c r="N7" s="27">
        <v>23792087654</v>
      </c>
      <c r="O7" s="27">
        <v>6661377586</v>
      </c>
      <c r="P7" s="27">
        <v>6368139764</v>
      </c>
      <c r="Q7" s="27">
        <v>13433231842</v>
      </c>
      <c r="R7" s="27">
        <v>26462749192</v>
      </c>
      <c r="S7" s="27"/>
      <c r="T7" s="27"/>
      <c r="U7" s="27"/>
      <c r="V7" s="27"/>
      <c r="W7" s="27">
        <v>79522331673</v>
      </c>
      <c r="X7" s="27">
        <v>80498986289</v>
      </c>
      <c r="Y7" s="27">
        <v>-976654616</v>
      </c>
      <c r="Z7" s="7">
        <v>-1.21</v>
      </c>
      <c r="AA7" s="25">
        <v>102562444229</v>
      </c>
    </row>
    <row r="8" spans="1:27" ht="12.75">
      <c r="A8" s="5" t="s">
        <v>34</v>
      </c>
      <c r="B8" s="3"/>
      <c r="C8" s="22">
        <v>46427313</v>
      </c>
      <c r="D8" s="22"/>
      <c r="E8" s="23">
        <v>44479015</v>
      </c>
      <c r="F8" s="24">
        <v>44479015</v>
      </c>
      <c r="G8" s="24">
        <v>629085</v>
      </c>
      <c r="H8" s="24">
        <v>4781</v>
      </c>
      <c r="I8" s="24">
        <v>-71330155</v>
      </c>
      <c r="J8" s="24">
        <v>-70696289</v>
      </c>
      <c r="K8" s="24">
        <v>79540052</v>
      </c>
      <c r="L8" s="24">
        <v>8046083</v>
      </c>
      <c r="M8" s="24">
        <v>8054874</v>
      </c>
      <c r="N8" s="24">
        <v>95641009</v>
      </c>
      <c r="O8" s="24">
        <v>8359</v>
      </c>
      <c r="P8" s="24">
        <v>30120674</v>
      </c>
      <c r="Q8" s="24">
        <v>7395192</v>
      </c>
      <c r="R8" s="24">
        <v>37524225</v>
      </c>
      <c r="S8" s="24"/>
      <c r="T8" s="24"/>
      <c r="U8" s="24"/>
      <c r="V8" s="24"/>
      <c r="W8" s="24">
        <v>62468945</v>
      </c>
      <c r="X8" s="24">
        <v>32766357</v>
      </c>
      <c r="Y8" s="24">
        <v>29702588</v>
      </c>
      <c r="Z8" s="6">
        <v>90.65</v>
      </c>
      <c r="AA8" s="22">
        <v>44479015</v>
      </c>
    </row>
    <row r="9" spans="1:27" ht="12.75">
      <c r="A9" s="2" t="s">
        <v>35</v>
      </c>
      <c r="B9" s="3"/>
      <c r="C9" s="19">
        <f aca="true" t="shared" si="1" ref="C9:Y9">SUM(C10:C14)</f>
        <v>7578327125</v>
      </c>
      <c r="D9" s="19">
        <f>SUM(D10:D14)</f>
        <v>0</v>
      </c>
      <c r="E9" s="20">
        <f t="shared" si="1"/>
        <v>14873024612</v>
      </c>
      <c r="F9" s="21">
        <f t="shared" si="1"/>
        <v>15155993664</v>
      </c>
      <c r="G9" s="21">
        <f t="shared" si="1"/>
        <v>881726578</v>
      </c>
      <c r="H9" s="21">
        <f t="shared" si="1"/>
        <v>1080135918</v>
      </c>
      <c r="I9" s="21">
        <f t="shared" si="1"/>
        <v>1041673970</v>
      </c>
      <c r="J9" s="21">
        <f t="shared" si="1"/>
        <v>3003536466</v>
      </c>
      <c r="K9" s="21">
        <f t="shared" si="1"/>
        <v>991850686</v>
      </c>
      <c r="L9" s="21">
        <f t="shared" si="1"/>
        <v>1209021760</v>
      </c>
      <c r="M9" s="21">
        <f t="shared" si="1"/>
        <v>1279607260</v>
      </c>
      <c r="N9" s="21">
        <f t="shared" si="1"/>
        <v>3480479706</v>
      </c>
      <c r="O9" s="21">
        <f t="shared" si="1"/>
        <v>913745136</v>
      </c>
      <c r="P9" s="21">
        <f t="shared" si="1"/>
        <v>686974826</v>
      </c>
      <c r="Q9" s="21">
        <f t="shared" si="1"/>
        <v>552401282</v>
      </c>
      <c r="R9" s="21">
        <f t="shared" si="1"/>
        <v>2153121244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8637137416</v>
      </c>
      <c r="X9" s="21">
        <f t="shared" si="1"/>
        <v>11103918424</v>
      </c>
      <c r="Y9" s="21">
        <f t="shared" si="1"/>
        <v>-2466781008</v>
      </c>
      <c r="Z9" s="4">
        <f>+IF(X9&lt;&gt;0,+(Y9/X9)*100,0)</f>
        <v>-22.215410036409324</v>
      </c>
      <c r="AA9" s="19">
        <f>SUM(AA10:AA14)</f>
        <v>15155993664</v>
      </c>
    </row>
    <row r="10" spans="1:27" ht="12.75">
      <c r="A10" s="5" t="s">
        <v>36</v>
      </c>
      <c r="B10" s="3"/>
      <c r="C10" s="22">
        <v>408156089</v>
      </c>
      <c r="D10" s="22"/>
      <c r="E10" s="23">
        <v>1058345541</v>
      </c>
      <c r="F10" s="24">
        <v>1167423543</v>
      </c>
      <c r="G10" s="24">
        <v>552095983</v>
      </c>
      <c r="H10" s="24">
        <v>464490599</v>
      </c>
      <c r="I10" s="24">
        <v>456684581</v>
      </c>
      <c r="J10" s="24">
        <v>1473271163</v>
      </c>
      <c r="K10" s="24">
        <v>78305637</v>
      </c>
      <c r="L10" s="24">
        <v>566613777</v>
      </c>
      <c r="M10" s="24">
        <v>509305755</v>
      </c>
      <c r="N10" s="24">
        <v>1154225169</v>
      </c>
      <c r="O10" s="24">
        <v>34013186</v>
      </c>
      <c r="P10" s="24">
        <v>108479205</v>
      </c>
      <c r="Q10" s="24">
        <v>31884007</v>
      </c>
      <c r="R10" s="24">
        <v>174376398</v>
      </c>
      <c r="S10" s="24"/>
      <c r="T10" s="24"/>
      <c r="U10" s="24"/>
      <c r="V10" s="24"/>
      <c r="W10" s="24">
        <v>2801872730</v>
      </c>
      <c r="X10" s="24">
        <v>867005315</v>
      </c>
      <c r="Y10" s="24">
        <v>1934867415</v>
      </c>
      <c r="Z10" s="6">
        <v>223.17</v>
      </c>
      <c r="AA10" s="22">
        <v>1167423543</v>
      </c>
    </row>
    <row r="11" spans="1:27" ht="12.75">
      <c r="A11" s="5" t="s">
        <v>37</v>
      </c>
      <c r="B11" s="3"/>
      <c r="C11" s="22">
        <v>176771027</v>
      </c>
      <c r="D11" s="22"/>
      <c r="E11" s="23">
        <v>705056977</v>
      </c>
      <c r="F11" s="24">
        <v>607751773</v>
      </c>
      <c r="G11" s="24">
        <v>18969568</v>
      </c>
      <c r="H11" s="24">
        <v>28210307</v>
      </c>
      <c r="I11" s="24">
        <v>21123469</v>
      </c>
      <c r="J11" s="24">
        <v>68303344</v>
      </c>
      <c r="K11" s="24">
        <v>49667827</v>
      </c>
      <c r="L11" s="24">
        <v>10238620</v>
      </c>
      <c r="M11" s="24">
        <v>55024008</v>
      </c>
      <c r="N11" s="24">
        <v>114930455</v>
      </c>
      <c r="O11" s="24">
        <v>57138700</v>
      </c>
      <c r="P11" s="24">
        <v>19630034</v>
      </c>
      <c r="Q11" s="24">
        <v>30858070</v>
      </c>
      <c r="R11" s="24">
        <v>107626804</v>
      </c>
      <c r="S11" s="24"/>
      <c r="T11" s="24"/>
      <c r="U11" s="24"/>
      <c r="V11" s="24"/>
      <c r="W11" s="24">
        <v>290860603</v>
      </c>
      <c r="X11" s="24">
        <v>441508197</v>
      </c>
      <c r="Y11" s="24">
        <v>-150647594</v>
      </c>
      <c r="Z11" s="6">
        <v>-34.12</v>
      </c>
      <c r="AA11" s="22">
        <v>607751773</v>
      </c>
    </row>
    <row r="12" spans="1:27" ht="12.75">
      <c r="A12" s="5" t="s">
        <v>38</v>
      </c>
      <c r="B12" s="3"/>
      <c r="C12" s="22">
        <v>2655242830</v>
      </c>
      <c r="D12" s="22"/>
      <c r="E12" s="23">
        <v>4197197739</v>
      </c>
      <c r="F12" s="24">
        <v>4217486744</v>
      </c>
      <c r="G12" s="24">
        <v>138072893</v>
      </c>
      <c r="H12" s="24">
        <v>336151824</v>
      </c>
      <c r="I12" s="24">
        <v>411967844</v>
      </c>
      <c r="J12" s="24">
        <v>886192561</v>
      </c>
      <c r="K12" s="24">
        <v>352414482</v>
      </c>
      <c r="L12" s="24">
        <v>384195239</v>
      </c>
      <c r="M12" s="24">
        <v>221129388</v>
      </c>
      <c r="N12" s="24">
        <v>957739109</v>
      </c>
      <c r="O12" s="24">
        <v>506803314</v>
      </c>
      <c r="P12" s="24">
        <v>265147373</v>
      </c>
      <c r="Q12" s="24">
        <v>185031568</v>
      </c>
      <c r="R12" s="24">
        <v>956982255</v>
      </c>
      <c r="S12" s="24"/>
      <c r="T12" s="24"/>
      <c r="U12" s="24"/>
      <c r="V12" s="24"/>
      <c r="W12" s="24">
        <v>2800913925</v>
      </c>
      <c r="X12" s="24">
        <v>3251381631</v>
      </c>
      <c r="Y12" s="24">
        <v>-450467706</v>
      </c>
      <c r="Z12" s="6">
        <v>-13.85</v>
      </c>
      <c r="AA12" s="22">
        <v>4217486744</v>
      </c>
    </row>
    <row r="13" spans="1:27" ht="12.75">
      <c r="A13" s="5" t="s">
        <v>39</v>
      </c>
      <c r="B13" s="3"/>
      <c r="C13" s="22">
        <v>3719700947</v>
      </c>
      <c r="D13" s="22"/>
      <c r="E13" s="23">
        <v>7816789989</v>
      </c>
      <c r="F13" s="24">
        <v>8229505138</v>
      </c>
      <c r="G13" s="24">
        <v>114665830</v>
      </c>
      <c r="H13" s="24">
        <v>174156439</v>
      </c>
      <c r="I13" s="24">
        <v>216659423</v>
      </c>
      <c r="J13" s="24">
        <v>505481692</v>
      </c>
      <c r="K13" s="24">
        <v>374422373</v>
      </c>
      <c r="L13" s="24">
        <v>213365412</v>
      </c>
      <c r="M13" s="24">
        <v>438352731</v>
      </c>
      <c r="N13" s="24">
        <v>1026140516</v>
      </c>
      <c r="O13" s="24">
        <v>154492553</v>
      </c>
      <c r="P13" s="24">
        <v>260458096</v>
      </c>
      <c r="Q13" s="24">
        <v>368891913</v>
      </c>
      <c r="R13" s="24">
        <v>783842562</v>
      </c>
      <c r="S13" s="24"/>
      <c r="T13" s="24"/>
      <c r="U13" s="24"/>
      <c r="V13" s="24"/>
      <c r="W13" s="24">
        <v>2315464770</v>
      </c>
      <c r="X13" s="24">
        <v>5844245193</v>
      </c>
      <c r="Y13" s="24">
        <v>-3528780423</v>
      </c>
      <c r="Z13" s="6">
        <v>-60.38</v>
      </c>
      <c r="AA13" s="22">
        <v>8229505138</v>
      </c>
    </row>
    <row r="14" spans="1:27" ht="12.75">
      <c r="A14" s="5" t="s">
        <v>40</v>
      </c>
      <c r="B14" s="3"/>
      <c r="C14" s="25">
        <v>618456232</v>
      </c>
      <c r="D14" s="25"/>
      <c r="E14" s="26">
        <v>1095634366</v>
      </c>
      <c r="F14" s="27">
        <v>933826466</v>
      </c>
      <c r="G14" s="27">
        <v>57922304</v>
      </c>
      <c r="H14" s="27">
        <v>77126749</v>
      </c>
      <c r="I14" s="27">
        <v>-64761347</v>
      </c>
      <c r="J14" s="27">
        <v>70287706</v>
      </c>
      <c r="K14" s="27">
        <v>137040367</v>
      </c>
      <c r="L14" s="27">
        <v>34608712</v>
      </c>
      <c r="M14" s="27">
        <v>55795378</v>
      </c>
      <c r="N14" s="27">
        <v>227444457</v>
      </c>
      <c r="O14" s="27">
        <v>161297383</v>
      </c>
      <c r="P14" s="27">
        <v>33260118</v>
      </c>
      <c r="Q14" s="27">
        <v>-64264276</v>
      </c>
      <c r="R14" s="27">
        <v>130293225</v>
      </c>
      <c r="S14" s="27"/>
      <c r="T14" s="27"/>
      <c r="U14" s="27"/>
      <c r="V14" s="27"/>
      <c r="W14" s="27">
        <v>428025388</v>
      </c>
      <c r="X14" s="27">
        <v>699778088</v>
      </c>
      <c r="Y14" s="27">
        <v>-271752700</v>
      </c>
      <c r="Z14" s="7">
        <v>-38.83</v>
      </c>
      <c r="AA14" s="25">
        <v>933826466</v>
      </c>
    </row>
    <row r="15" spans="1:27" ht="12.75">
      <c r="A15" s="2" t="s">
        <v>41</v>
      </c>
      <c r="B15" s="8"/>
      <c r="C15" s="19">
        <f aca="true" t="shared" si="2" ref="C15:Y15">SUM(C16:C18)</f>
        <v>4312153887</v>
      </c>
      <c r="D15" s="19">
        <f>SUM(D16:D18)</f>
        <v>0</v>
      </c>
      <c r="E15" s="20">
        <f t="shared" si="2"/>
        <v>10594103125</v>
      </c>
      <c r="F15" s="21">
        <f t="shared" si="2"/>
        <v>10425719005</v>
      </c>
      <c r="G15" s="21">
        <f t="shared" si="2"/>
        <v>180161413</v>
      </c>
      <c r="H15" s="21">
        <f t="shared" si="2"/>
        <v>264753986</v>
      </c>
      <c r="I15" s="21">
        <f t="shared" si="2"/>
        <v>439986141</v>
      </c>
      <c r="J15" s="21">
        <f t="shared" si="2"/>
        <v>884901540</v>
      </c>
      <c r="K15" s="21">
        <f t="shared" si="2"/>
        <v>753677085</v>
      </c>
      <c r="L15" s="21">
        <f t="shared" si="2"/>
        <v>490444182</v>
      </c>
      <c r="M15" s="21">
        <f t="shared" si="2"/>
        <v>772311175</v>
      </c>
      <c r="N15" s="21">
        <f t="shared" si="2"/>
        <v>2016432442</v>
      </c>
      <c r="O15" s="21">
        <f t="shared" si="2"/>
        <v>273845960</v>
      </c>
      <c r="P15" s="21">
        <f t="shared" si="2"/>
        <v>604828236</v>
      </c>
      <c r="Q15" s="21">
        <f t="shared" si="2"/>
        <v>353412422</v>
      </c>
      <c r="R15" s="21">
        <f t="shared" si="2"/>
        <v>1232086618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4133420600</v>
      </c>
      <c r="X15" s="21">
        <f t="shared" si="2"/>
        <v>6906133573</v>
      </c>
      <c r="Y15" s="21">
        <f t="shared" si="2"/>
        <v>-2772712973</v>
      </c>
      <c r="Z15" s="4">
        <f>+IF(X15&lt;&gt;0,+(Y15/X15)*100,0)</f>
        <v>-40.14855698476656</v>
      </c>
      <c r="AA15" s="19">
        <f>SUM(AA16:AA18)</f>
        <v>10425719005</v>
      </c>
    </row>
    <row r="16" spans="1:27" ht="12.75">
      <c r="A16" s="5" t="s">
        <v>42</v>
      </c>
      <c r="B16" s="3"/>
      <c r="C16" s="22">
        <v>775353281</v>
      </c>
      <c r="D16" s="22"/>
      <c r="E16" s="23">
        <v>2354105097</v>
      </c>
      <c r="F16" s="24">
        <v>1977557178</v>
      </c>
      <c r="G16" s="24">
        <v>67152921</v>
      </c>
      <c r="H16" s="24">
        <v>57761720</v>
      </c>
      <c r="I16" s="24">
        <v>71261194</v>
      </c>
      <c r="J16" s="24">
        <v>196175835</v>
      </c>
      <c r="K16" s="24">
        <v>133971314</v>
      </c>
      <c r="L16" s="24">
        <v>108602046</v>
      </c>
      <c r="M16" s="24">
        <v>141026682</v>
      </c>
      <c r="N16" s="24">
        <v>383600042</v>
      </c>
      <c r="O16" s="24">
        <v>117938952</v>
      </c>
      <c r="P16" s="24">
        <v>99734445</v>
      </c>
      <c r="Q16" s="24">
        <v>80331882</v>
      </c>
      <c r="R16" s="24">
        <v>298005279</v>
      </c>
      <c r="S16" s="24"/>
      <c r="T16" s="24"/>
      <c r="U16" s="24"/>
      <c r="V16" s="24"/>
      <c r="W16" s="24">
        <v>877781156</v>
      </c>
      <c r="X16" s="24">
        <v>1374245620</v>
      </c>
      <c r="Y16" s="24">
        <v>-496464464</v>
      </c>
      <c r="Z16" s="6">
        <v>-36.13</v>
      </c>
      <c r="AA16" s="22">
        <v>1977557178</v>
      </c>
    </row>
    <row r="17" spans="1:27" ht="12.75">
      <c r="A17" s="5" t="s">
        <v>43</v>
      </c>
      <c r="B17" s="3"/>
      <c r="C17" s="22">
        <v>3507429493</v>
      </c>
      <c r="D17" s="22"/>
      <c r="E17" s="23">
        <v>8130816655</v>
      </c>
      <c r="F17" s="24">
        <v>8397702376</v>
      </c>
      <c r="G17" s="24">
        <v>119872799</v>
      </c>
      <c r="H17" s="24">
        <v>199116751</v>
      </c>
      <c r="I17" s="24">
        <v>367730383</v>
      </c>
      <c r="J17" s="24">
        <v>686719933</v>
      </c>
      <c r="K17" s="24">
        <v>617760101</v>
      </c>
      <c r="L17" s="24">
        <v>381275841</v>
      </c>
      <c r="M17" s="24">
        <v>628454625</v>
      </c>
      <c r="N17" s="24">
        <v>1627490567</v>
      </c>
      <c r="O17" s="24">
        <v>153606225</v>
      </c>
      <c r="P17" s="24">
        <v>497306454</v>
      </c>
      <c r="Q17" s="24">
        <v>270411912</v>
      </c>
      <c r="R17" s="24">
        <v>921324591</v>
      </c>
      <c r="S17" s="24"/>
      <c r="T17" s="24"/>
      <c r="U17" s="24"/>
      <c r="V17" s="24"/>
      <c r="W17" s="24">
        <v>3235535091</v>
      </c>
      <c r="X17" s="24">
        <v>5500408481</v>
      </c>
      <c r="Y17" s="24">
        <v>-2264873390</v>
      </c>
      <c r="Z17" s="6">
        <v>-41.18</v>
      </c>
      <c r="AA17" s="22">
        <v>8397702376</v>
      </c>
    </row>
    <row r="18" spans="1:27" ht="12.75">
      <c r="A18" s="5" t="s">
        <v>44</v>
      </c>
      <c r="B18" s="3"/>
      <c r="C18" s="22">
        <v>29371113</v>
      </c>
      <c r="D18" s="22"/>
      <c r="E18" s="23">
        <v>109181373</v>
      </c>
      <c r="F18" s="24">
        <v>50459451</v>
      </c>
      <c r="G18" s="24">
        <v>-6864307</v>
      </c>
      <c r="H18" s="24">
        <v>7875515</v>
      </c>
      <c r="I18" s="24">
        <v>994564</v>
      </c>
      <c r="J18" s="24">
        <v>2005772</v>
      </c>
      <c r="K18" s="24">
        <v>1945670</v>
      </c>
      <c r="L18" s="24">
        <v>566295</v>
      </c>
      <c r="M18" s="24">
        <v>2829868</v>
      </c>
      <c r="N18" s="24">
        <v>5341833</v>
      </c>
      <c r="O18" s="24">
        <v>2300783</v>
      </c>
      <c r="P18" s="24">
        <v>7787337</v>
      </c>
      <c r="Q18" s="24">
        <v>2668628</v>
      </c>
      <c r="R18" s="24">
        <v>12756748</v>
      </c>
      <c r="S18" s="24"/>
      <c r="T18" s="24"/>
      <c r="U18" s="24"/>
      <c r="V18" s="24"/>
      <c r="W18" s="24">
        <v>20104353</v>
      </c>
      <c r="X18" s="24">
        <v>31479472</v>
      </c>
      <c r="Y18" s="24">
        <v>-11375119</v>
      </c>
      <c r="Z18" s="6">
        <v>-36.14</v>
      </c>
      <c r="AA18" s="22">
        <v>50459451</v>
      </c>
    </row>
    <row r="19" spans="1:27" ht="12.75">
      <c r="A19" s="2" t="s">
        <v>45</v>
      </c>
      <c r="B19" s="8"/>
      <c r="C19" s="19">
        <f aca="true" t="shared" si="3" ref="C19:Y19">SUM(C20:C23)</f>
        <v>75319994710</v>
      </c>
      <c r="D19" s="19">
        <f>SUM(D20:D23)</f>
        <v>0</v>
      </c>
      <c r="E19" s="20">
        <f t="shared" si="3"/>
        <v>160739198257</v>
      </c>
      <c r="F19" s="21">
        <f t="shared" si="3"/>
        <v>148254970946</v>
      </c>
      <c r="G19" s="21">
        <f t="shared" si="3"/>
        <v>11811319090</v>
      </c>
      <c r="H19" s="21">
        <f t="shared" si="3"/>
        <v>10201215421</v>
      </c>
      <c r="I19" s="21">
        <f t="shared" si="3"/>
        <v>10677882656</v>
      </c>
      <c r="J19" s="21">
        <f t="shared" si="3"/>
        <v>32690417167</v>
      </c>
      <c r="K19" s="21">
        <f t="shared" si="3"/>
        <v>8690894276</v>
      </c>
      <c r="L19" s="21">
        <f t="shared" si="3"/>
        <v>8043972598</v>
      </c>
      <c r="M19" s="21">
        <f t="shared" si="3"/>
        <v>11047026375</v>
      </c>
      <c r="N19" s="21">
        <f t="shared" si="3"/>
        <v>27781893249</v>
      </c>
      <c r="O19" s="21">
        <f t="shared" si="3"/>
        <v>10901814434</v>
      </c>
      <c r="P19" s="21">
        <f t="shared" si="3"/>
        <v>8869093204</v>
      </c>
      <c r="Q19" s="21">
        <f t="shared" si="3"/>
        <v>9228749618</v>
      </c>
      <c r="R19" s="21">
        <f t="shared" si="3"/>
        <v>28999657256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89471967672</v>
      </c>
      <c r="X19" s="21">
        <f t="shared" si="3"/>
        <v>104642288588</v>
      </c>
      <c r="Y19" s="21">
        <f t="shared" si="3"/>
        <v>-15170320916</v>
      </c>
      <c r="Z19" s="4">
        <f>+IF(X19&lt;&gt;0,+(Y19/X19)*100,0)</f>
        <v>-14.497313773142839</v>
      </c>
      <c r="AA19" s="19">
        <f>SUM(AA20:AA23)</f>
        <v>148254970946</v>
      </c>
    </row>
    <row r="20" spans="1:27" ht="12.75">
      <c r="A20" s="5" t="s">
        <v>46</v>
      </c>
      <c r="B20" s="3"/>
      <c r="C20" s="22">
        <v>45103740072</v>
      </c>
      <c r="D20" s="22"/>
      <c r="E20" s="23">
        <v>98262991544</v>
      </c>
      <c r="F20" s="24">
        <v>97837278326</v>
      </c>
      <c r="G20" s="24">
        <v>7292884073</v>
      </c>
      <c r="H20" s="24">
        <v>7166732482</v>
      </c>
      <c r="I20" s="24">
        <v>6895665202</v>
      </c>
      <c r="J20" s="24">
        <v>21355281757</v>
      </c>
      <c r="K20" s="24">
        <v>5787727752</v>
      </c>
      <c r="L20" s="24">
        <v>5403619701</v>
      </c>
      <c r="M20" s="24">
        <v>6705978432</v>
      </c>
      <c r="N20" s="24">
        <v>17897325885</v>
      </c>
      <c r="O20" s="24">
        <v>7243468023</v>
      </c>
      <c r="P20" s="24">
        <v>5663115279</v>
      </c>
      <c r="Q20" s="24">
        <v>5139396589</v>
      </c>
      <c r="R20" s="24">
        <v>18045979891</v>
      </c>
      <c r="S20" s="24"/>
      <c r="T20" s="24"/>
      <c r="U20" s="24"/>
      <c r="V20" s="24"/>
      <c r="W20" s="24">
        <v>57298587533</v>
      </c>
      <c r="X20" s="24">
        <v>66399425926</v>
      </c>
      <c r="Y20" s="24">
        <v>-9100838393</v>
      </c>
      <c r="Z20" s="6">
        <v>-13.71</v>
      </c>
      <c r="AA20" s="22">
        <v>97837278326</v>
      </c>
    </row>
    <row r="21" spans="1:27" ht="12.75">
      <c r="A21" s="5" t="s">
        <v>47</v>
      </c>
      <c r="B21" s="3"/>
      <c r="C21" s="22">
        <v>17220267368</v>
      </c>
      <c r="D21" s="22"/>
      <c r="E21" s="23">
        <v>35424316003</v>
      </c>
      <c r="F21" s="24">
        <v>27615515588</v>
      </c>
      <c r="G21" s="24">
        <v>2662375576</v>
      </c>
      <c r="H21" s="24">
        <v>1699534289</v>
      </c>
      <c r="I21" s="24">
        <v>2152865965</v>
      </c>
      <c r="J21" s="24">
        <v>6514775830</v>
      </c>
      <c r="K21" s="24">
        <v>1583282185</v>
      </c>
      <c r="L21" s="24">
        <v>1381145060</v>
      </c>
      <c r="M21" s="24">
        <v>2576560345</v>
      </c>
      <c r="N21" s="24">
        <v>5540987590</v>
      </c>
      <c r="O21" s="24">
        <v>2118959825</v>
      </c>
      <c r="P21" s="24">
        <v>1722127271</v>
      </c>
      <c r="Q21" s="24">
        <v>2525495577</v>
      </c>
      <c r="R21" s="24">
        <v>6366582673</v>
      </c>
      <c r="S21" s="24"/>
      <c r="T21" s="24"/>
      <c r="U21" s="24"/>
      <c r="V21" s="24"/>
      <c r="W21" s="24">
        <v>18422346093</v>
      </c>
      <c r="X21" s="24">
        <v>21015596479</v>
      </c>
      <c r="Y21" s="24">
        <v>-2593250386</v>
      </c>
      <c r="Z21" s="6">
        <v>-12.34</v>
      </c>
      <c r="AA21" s="22">
        <v>27615515588</v>
      </c>
    </row>
    <row r="22" spans="1:27" ht="12.75">
      <c r="A22" s="5" t="s">
        <v>48</v>
      </c>
      <c r="B22" s="3"/>
      <c r="C22" s="25">
        <v>6982407712</v>
      </c>
      <c r="D22" s="25"/>
      <c r="E22" s="26">
        <v>15775770965</v>
      </c>
      <c r="F22" s="27">
        <v>10903460798</v>
      </c>
      <c r="G22" s="27">
        <v>653788510</v>
      </c>
      <c r="H22" s="27">
        <v>649750158</v>
      </c>
      <c r="I22" s="27">
        <v>770687655</v>
      </c>
      <c r="J22" s="27">
        <v>2074226323</v>
      </c>
      <c r="K22" s="27">
        <v>657403402</v>
      </c>
      <c r="L22" s="27">
        <v>639943928</v>
      </c>
      <c r="M22" s="27">
        <v>738769717</v>
      </c>
      <c r="N22" s="27">
        <v>2036117047</v>
      </c>
      <c r="O22" s="27">
        <v>784196493</v>
      </c>
      <c r="P22" s="27">
        <v>825742928</v>
      </c>
      <c r="Q22" s="27">
        <v>767560633</v>
      </c>
      <c r="R22" s="27">
        <v>2377500054</v>
      </c>
      <c r="S22" s="27"/>
      <c r="T22" s="27"/>
      <c r="U22" s="27"/>
      <c r="V22" s="27"/>
      <c r="W22" s="27">
        <v>6487843424</v>
      </c>
      <c r="X22" s="27">
        <v>8071525061</v>
      </c>
      <c r="Y22" s="27">
        <v>-1583681637</v>
      </c>
      <c r="Z22" s="7">
        <v>-19.62</v>
      </c>
      <c r="AA22" s="25">
        <v>10903460798</v>
      </c>
    </row>
    <row r="23" spans="1:27" ht="12.75">
      <c r="A23" s="5" t="s">
        <v>49</v>
      </c>
      <c r="B23" s="3"/>
      <c r="C23" s="22">
        <v>6013579558</v>
      </c>
      <c r="D23" s="22"/>
      <c r="E23" s="23">
        <v>11276119745</v>
      </c>
      <c r="F23" s="24">
        <v>11898716234</v>
      </c>
      <c r="G23" s="24">
        <v>1202270931</v>
      </c>
      <c r="H23" s="24">
        <v>685198492</v>
      </c>
      <c r="I23" s="24">
        <v>858663834</v>
      </c>
      <c r="J23" s="24">
        <v>2746133257</v>
      </c>
      <c r="K23" s="24">
        <v>662480937</v>
      </c>
      <c r="L23" s="24">
        <v>619263909</v>
      </c>
      <c r="M23" s="24">
        <v>1025717881</v>
      </c>
      <c r="N23" s="24">
        <v>2307462727</v>
      </c>
      <c r="O23" s="24">
        <v>755190093</v>
      </c>
      <c r="P23" s="24">
        <v>658107726</v>
      </c>
      <c r="Q23" s="24">
        <v>796296819</v>
      </c>
      <c r="R23" s="24">
        <v>2209594638</v>
      </c>
      <c r="S23" s="24"/>
      <c r="T23" s="24"/>
      <c r="U23" s="24"/>
      <c r="V23" s="24"/>
      <c r="W23" s="24">
        <v>7263190622</v>
      </c>
      <c r="X23" s="24">
        <v>9155741122</v>
      </c>
      <c r="Y23" s="24">
        <v>-1892550500</v>
      </c>
      <c r="Z23" s="6">
        <v>-20.67</v>
      </c>
      <c r="AA23" s="22">
        <v>11898716234</v>
      </c>
    </row>
    <row r="24" spans="1:27" ht="12.75">
      <c r="A24" s="2" t="s">
        <v>50</v>
      </c>
      <c r="B24" s="8" t="s">
        <v>51</v>
      </c>
      <c r="C24" s="19">
        <v>875804824</v>
      </c>
      <c r="D24" s="19"/>
      <c r="E24" s="20">
        <v>1109793588</v>
      </c>
      <c r="F24" s="21">
        <v>1435674154</v>
      </c>
      <c r="G24" s="21">
        <v>-115653466</v>
      </c>
      <c r="H24" s="21">
        <v>-80006298</v>
      </c>
      <c r="I24" s="21">
        <v>-56353640</v>
      </c>
      <c r="J24" s="21">
        <v>-252013404</v>
      </c>
      <c r="K24" s="21">
        <v>168684656</v>
      </c>
      <c r="L24" s="21">
        <v>-110222198</v>
      </c>
      <c r="M24" s="21">
        <v>-136584311</v>
      </c>
      <c r="N24" s="21">
        <v>-78121853</v>
      </c>
      <c r="O24" s="21">
        <v>140630445</v>
      </c>
      <c r="P24" s="21">
        <v>142403770</v>
      </c>
      <c r="Q24" s="21">
        <v>78447710</v>
      </c>
      <c r="R24" s="21">
        <v>361481925</v>
      </c>
      <c r="S24" s="21"/>
      <c r="T24" s="21"/>
      <c r="U24" s="21"/>
      <c r="V24" s="21"/>
      <c r="W24" s="21">
        <v>31346668</v>
      </c>
      <c r="X24" s="21">
        <v>1077977242</v>
      </c>
      <c r="Y24" s="21">
        <v>-1046630574</v>
      </c>
      <c r="Z24" s="4">
        <v>-97.09</v>
      </c>
      <c r="AA24" s="19">
        <v>1435674154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129735931866</v>
      </c>
      <c r="D25" s="40">
        <f>+D5+D9+D15+D19+D24</f>
        <v>0</v>
      </c>
      <c r="E25" s="41">
        <f t="shared" si="4"/>
        <v>269925043452</v>
      </c>
      <c r="F25" s="42">
        <f t="shared" si="4"/>
        <v>279485289221</v>
      </c>
      <c r="G25" s="42">
        <f t="shared" si="4"/>
        <v>27218864275</v>
      </c>
      <c r="H25" s="42">
        <f t="shared" si="4"/>
        <v>21361279359</v>
      </c>
      <c r="I25" s="42">
        <f t="shared" si="4"/>
        <v>17177945614</v>
      </c>
      <c r="J25" s="42">
        <f t="shared" si="4"/>
        <v>65758089248</v>
      </c>
      <c r="K25" s="42">
        <f t="shared" si="4"/>
        <v>17022060296</v>
      </c>
      <c r="L25" s="42">
        <f t="shared" si="4"/>
        <v>15496417227</v>
      </c>
      <c r="M25" s="42">
        <f t="shared" si="4"/>
        <v>24773292408</v>
      </c>
      <c r="N25" s="42">
        <f t="shared" si="4"/>
        <v>57291769931</v>
      </c>
      <c r="O25" s="42">
        <f t="shared" si="4"/>
        <v>18903126352</v>
      </c>
      <c r="P25" s="42">
        <f t="shared" si="4"/>
        <v>16783000964</v>
      </c>
      <c r="Q25" s="42">
        <f t="shared" si="4"/>
        <v>23778340302</v>
      </c>
      <c r="R25" s="42">
        <f t="shared" si="4"/>
        <v>59464467618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182514326797</v>
      </c>
      <c r="X25" s="42">
        <f t="shared" si="4"/>
        <v>205536365915</v>
      </c>
      <c r="Y25" s="42">
        <f t="shared" si="4"/>
        <v>-23022039118</v>
      </c>
      <c r="Z25" s="43">
        <f>+IF(X25&lt;&gt;0,+(Y25/X25)*100,0)</f>
        <v>-11.20095658766333</v>
      </c>
      <c r="AA25" s="40">
        <f>+AA5+AA9+AA15+AA19+AA24</f>
        <v>279485289221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27668189651</v>
      </c>
      <c r="D28" s="19">
        <f>SUM(D29:D31)</f>
        <v>0</v>
      </c>
      <c r="E28" s="20">
        <f t="shared" si="5"/>
        <v>43728320761</v>
      </c>
      <c r="F28" s="21">
        <f t="shared" si="5"/>
        <v>68279716954</v>
      </c>
      <c r="G28" s="21">
        <f t="shared" si="5"/>
        <v>2741368745</v>
      </c>
      <c r="H28" s="21">
        <f t="shared" si="5"/>
        <v>2693498498</v>
      </c>
      <c r="I28" s="21">
        <f t="shared" si="5"/>
        <v>6717625172</v>
      </c>
      <c r="J28" s="21">
        <f t="shared" si="5"/>
        <v>12152492415</v>
      </c>
      <c r="K28" s="21">
        <f t="shared" si="5"/>
        <v>4343873747</v>
      </c>
      <c r="L28" s="21">
        <f t="shared" si="5"/>
        <v>4004720705</v>
      </c>
      <c r="M28" s="21">
        <f t="shared" si="5"/>
        <v>4639948546</v>
      </c>
      <c r="N28" s="21">
        <f t="shared" si="5"/>
        <v>12988542998</v>
      </c>
      <c r="O28" s="21">
        <f t="shared" si="5"/>
        <v>4553079124</v>
      </c>
      <c r="P28" s="21">
        <f t="shared" si="5"/>
        <v>5073374271</v>
      </c>
      <c r="Q28" s="21">
        <f t="shared" si="5"/>
        <v>4716800888</v>
      </c>
      <c r="R28" s="21">
        <f t="shared" si="5"/>
        <v>14343254283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39484289696</v>
      </c>
      <c r="X28" s="21">
        <f t="shared" si="5"/>
        <v>50414877682</v>
      </c>
      <c r="Y28" s="21">
        <f t="shared" si="5"/>
        <v>-10930587986</v>
      </c>
      <c r="Z28" s="4">
        <f>+IF(X28&lt;&gt;0,+(Y28/X28)*100,0)</f>
        <v>-21.68127443439703</v>
      </c>
      <c r="AA28" s="19">
        <f>SUM(AA29:AA31)</f>
        <v>68279716954</v>
      </c>
    </row>
    <row r="29" spans="1:27" ht="12.75">
      <c r="A29" s="5" t="s">
        <v>32</v>
      </c>
      <c r="B29" s="3"/>
      <c r="C29" s="22">
        <v>2581428605</v>
      </c>
      <c r="D29" s="22"/>
      <c r="E29" s="23">
        <v>5949619558</v>
      </c>
      <c r="F29" s="24">
        <v>7124755616</v>
      </c>
      <c r="G29" s="24">
        <v>454532599</v>
      </c>
      <c r="H29" s="24">
        <v>395394239</v>
      </c>
      <c r="I29" s="24">
        <v>464551193</v>
      </c>
      <c r="J29" s="24">
        <v>1314478031</v>
      </c>
      <c r="K29" s="24">
        <v>451728888</v>
      </c>
      <c r="L29" s="24">
        <v>414611313</v>
      </c>
      <c r="M29" s="24">
        <v>531401396</v>
      </c>
      <c r="N29" s="24">
        <v>1397741597</v>
      </c>
      <c r="O29" s="24">
        <v>489699717</v>
      </c>
      <c r="P29" s="24">
        <v>524326512</v>
      </c>
      <c r="Q29" s="24">
        <v>461943245</v>
      </c>
      <c r="R29" s="24">
        <v>1475969474</v>
      </c>
      <c r="S29" s="24"/>
      <c r="T29" s="24"/>
      <c r="U29" s="24"/>
      <c r="V29" s="24"/>
      <c r="W29" s="24">
        <v>4188189102</v>
      </c>
      <c r="X29" s="24">
        <v>5280341468</v>
      </c>
      <c r="Y29" s="24">
        <v>-1092152366</v>
      </c>
      <c r="Z29" s="6">
        <v>-20.68</v>
      </c>
      <c r="AA29" s="22">
        <v>7124755616</v>
      </c>
    </row>
    <row r="30" spans="1:27" ht="12.75">
      <c r="A30" s="5" t="s">
        <v>33</v>
      </c>
      <c r="B30" s="3"/>
      <c r="C30" s="25">
        <v>24760816779</v>
      </c>
      <c r="D30" s="25"/>
      <c r="E30" s="26">
        <v>37035937924</v>
      </c>
      <c r="F30" s="27">
        <v>60405716601</v>
      </c>
      <c r="G30" s="27">
        <v>2257162286</v>
      </c>
      <c r="H30" s="27">
        <v>2256470956</v>
      </c>
      <c r="I30" s="27">
        <v>6213413231</v>
      </c>
      <c r="J30" s="27">
        <v>10727046473</v>
      </c>
      <c r="K30" s="27">
        <v>3856539085</v>
      </c>
      <c r="L30" s="27">
        <v>3558892514</v>
      </c>
      <c r="M30" s="27">
        <v>4073680046</v>
      </c>
      <c r="N30" s="27">
        <v>11489111645</v>
      </c>
      <c r="O30" s="27">
        <v>4009468774</v>
      </c>
      <c r="P30" s="27">
        <v>4507595140</v>
      </c>
      <c r="Q30" s="27">
        <v>4216458901</v>
      </c>
      <c r="R30" s="27">
        <v>12733522815</v>
      </c>
      <c r="S30" s="27"/>
      <c r="T30" s="27"/>
      <c r="U30" s="27"/>
      <c r="V30" s="27"/>
      <c r="W30" s="27">
        <v>34949680933</v>
      </c>
      <c r="X30" s="27">
        <v>44594333573</v>
      </c>
      <c r="Y30" s="27">
        <v>-9644652640</v>
      </c>
      <c r="Z30" s="7">
        <v>-21.63</v>
      </c>
      <c r="AA30" s="25">
        <v>60405716601</v>
      </c>
    </row>
    <row r="31" spans="1:27" ht="12.75">
      <c r="A31" s="5" t="s">
        <v>34</v>
      </c>
      <c r="B31" s="3"/>
      <c r="C31" s="22">
        <v>325944267</v>
      </c>
      <c r="D31" s="22"/>
      <c r="E31" s="23">
        <v>742763279</v>
      </c>
      <c r="F31" s="24">
        <v>749244737</v>
      </c>
      <c r="G31" s="24">
        <v>29673860</v>
      </c>
      <c r="H31" s="24">
        <v>41633303</v>
      </c>
      <c r="I31" s="24">
        <v>39660748</v>
      </c>
      <c r="J31" s="24">
        <v>110967911</v>
      </c>
      <c r="K31" s="24">
        <v>35605774</v>
      </c>
      <c r="L31" s="24">
        <v>31216878</v>
      </c>
      <c r="M31" s="24">
        <v>34867104</v>
      </c>
      <c r="N31" s="24">
        <v>101689756</v>
      </c>
      <c r="O31" s="24">
        <v>53910633</v>
      </c>
      <c r="P31" s="24">
        <v>41452619</v>
      </c>
      <c r="Q31" s="24">
        <v>38398742</v>
      </c>
      <c r="R31" s="24">
        <v>133761994</v>
      </c>
      <c r="S31" s="24"/>
      <c r="T31" s="24"/>
      <c r="U31" s="24"/>
      <c r="V31" s="24"/>
      <c r="W31" s="24">
        <v>346419661</v>
      </c>
      <c r="X31" s="24">
        <v>540202641</v>
      </c>
      <c r="Y31" s="24">
        <v>-193782980</v>
      </c>
      <c r="Z31" s="6">
        <v>-35.87</v>
      </c>
      <c r="AA31" s="22">
        <v>749244737</v>
      </c>
    </row>
    <row r="32" spans="1:27" ht="12.75">
      <c r="A32" s="2" t="s">
        <v>35</v>
      </c>
      <c r="B32" s="3"/>
      <c r="C32" s="19">
        <f aca="true" t="shared" si="6" ref="C32:Y32">SUM(C33:C37)</f>
        <v>20425797712</v>
      </c>
      <c r="D32" s="19">
        <f>SUM(D33:D37)</f>
        <v>0</v>
      </c>
      <c r="E32" s="20">
        <f t="shared" si="6"/>
        <v>40165792918</v>
      </c>
      <c r="F32" s="21">
        <f t="shared" si="6"/>
        <v>37306921513</v>
      </c>
      <c r="G32" s="21">
        <f t="shared" si="6"/>
        <v>2238946511</v>
      </c>
      <c r="H32" s="21">
        <f t="shared" si="6"/>
        <v>2551665913</v>
      </c>
      <c r="I32" s="21">
        <f t="shared" si="6"/>
        <v>2717286216</v>
      </c>
      <c r="J32" s="21">
        <f t="shared" si="6"/>
        <v>7507898640</v>
      </c>
      <c r="K32" s="21">
        <f t="shared" si="6"/>
        <v>2726213413</v>
      </c>
      <c r="L32" s="21">
        <f t="shared" si="6"/>
        <v>2515581805</v>
      </c>
      <c r="M32" s="21">
        <f t="shared" si="6"/>
        <v>2693775157</v>
      </c>
      <c r="N32" s="21">
        <f t="shared" si="6"/>
        <v>7935570375</v>
      </c>
      <c r="O32" s="21">
        <f t="shared" si="6"/>
        <v>2990903184</v>
      </c>
      <c r="P32" s="21">
        <f t="shared" si="6"/>
        <v>2842065982</v>
      </c>
      <c r="Q32" s="21">
        <f t="shared" si="6"/>
        <v>2568717231</v>
      </c>
      <c r="R32" s="21">
        <f t="shared" si="6"/>
        <v>8401686397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23845155412</v>
      </c>
      <c r="X32" s="21">
        <f t="shared" si="6"/>
        <v>27577756969</v>
      </c>
      <c r="Y32" s="21">
        <f t="shared" si="6"/>
        <v>-3732601557</v>
      </c>
      <c r="Z32" s="4">
        <f>+IF(X32&lt;&gt;0,+(Y32/X32)*100,0)</f>
        <v>-13.534826495119948</v>
      </c>
      <c r="AA32" s="19">
        <f>SUM(AA33:AA37)</f>
        <v>37306921513</v>
      </c>
    </row>
    <row r="33" spans="1:27" ht="12.75">
      <c r="A33" s="5" t="s">
        <v>36</v>
      </c>
      <c r="B33" s="3"/>
      <c r="C33" s="22">
        <v>2142419465</v>
      </c>
      <c r="D33" s="22"/>
      <c r="E33" s="23">
        <v>5363546928</v>
      </c>
      <c r="F33" s="24">
        <v>4955139611</v>
      </c>
      <c r="G33" s="24">
        <v>329996203</v>
      </c>
      <c r="H33" s="24">
        <v>361196451</v>
      </c>
      <c r="I33" s="24">
        <v>362904338</v>
      </c>
      <c r="J33" s="24">
        <v>1054096992</v>
      </c>
      <c r="K33" s="24">
        <v>363613409</v>
      </c>
      <c r="L33" s="24">
        <v>328482118</v>
      </c>
      <c r="M33" s="24">
        <v>397270831</v>
      </c>
      <c r="N33" s="24">
        <v>1089366358</v>
      </c>
      <c r="O33" s="24">
        <v>358718019</v>
      </c>
      <c r="P33" s="24">
        <v>355897644</v>
      </c>
      <c r="Q33" s="24">
        <v>363670443</v>
      </c>
      <c r="R33" s="24">
        <v>1078286106</v>
      </c>
      <c r="S33" s="24"/>
      <c r="T33" s="24"/>
      <c r="U33" s="24"/>
      <c r="V33" s="24"/>
      <c r="W33" s="24">
        <v>3221749456</v>
      </c>
      <c r="X33" s="24">
        <v>3656821347</v>
      </c>
      <c r="Y33" s="24">
        <v>-435071891</v>
      </c>
      <c r="Z33" s="6">
        <v>-11.9</v>
      </c>
      <c r="AA33" s="22">
        <v>4955139611</v>
      </c>
    </row>
    <row r="34" spans="1:27" ht="12.75">
      <c r="A34" s="5" t="s">
        <v>37</v>
      </c>
      <c r="B34" s="3"/>
      <c r="C34" s="22">
        <v>3543204272</v>
      </c>
      <c r="D34" s="22"/>
      <c r="E34" s="23">
        <v>6528061206</v>
      </c>
      <c r="F34" s="24">
        <v>5697495606</v>
      </c>
      <c r="G34" s="24">
        <v>363104297</v>
      </c>
      <c r="H34" s="24">
        <v>445329732</v>
      </c>
      <c r="I34" s="24">
        <v>421204587</v>
      </c>
      <c r="J34" s="24">
        <v>1229638616</v>
      </c>
      <c r="K34" s="24">
        <v>456057180</v>
      </c>
      <c r="L34" s="24">
        <v>332819932</v>
      </c>
      <c r="M34" s="24">
        <v>444825404</v>
      </c>
      <c r="N34" s="24">
        <v>1233702516</v>
      </c>
      <c r="O34" s="24">
        <v>525594132</v>
      </c>
      <c r="P34" s="24">
        <v>411132604</v>
      </c>
      <c r="Q34" s="24">
        <v>464832040</v>
      </c>
      <c r="R34" s="24">
        <v>1401558776</v>
      </c>
      <c r="S34" s="24"/>
      <c r="T34" s="24"/>
      <c r="U34" s="24"/>
      <c r="V34" s="24"/>
      <c r="W34" s="24">
        <v>3864899908</v>
      </c>
      <c r="X34" s="24">
        <v>4255312146</v>
      </c>
      <c r="Y34" s="24">
        <v>-390412238</v>
      </c>
      <c r="Z34" s="6">
        <v>-9.17</v>
      </c>
      <c r="AA34" s="22">
        <v>5697495606</v>
      </c>
    </row>
    <row r="35" spans="1:27" ht="12.75">
      <c r="A35" s="5" t="s">
        <v>38</v>
      </c>
      <c r="B35" s="3"/>
      <c r="C35" s="22">
        <v>8396518547</v>
      </c>
      <c r="D35" s="22"/>
      <c r="E35" s="23">
        <v>17204096322</v>
      </c>
      <c r="F35" s="24">
        <v>15071287936</v>
      </c>
      <c r="G35" s="24">
        <v>904710048</v>
      </c>
      <c r="H35" s="24">
        <v>959343668</v>
      </c>
      <c r="I35" s="24">
        <v>1154805134</v>
      </c>
      <c r="J35" s="24">
        <v>3018858850</v>
      </c>
      <c r="K35" s="24">
        <v>1136287162</v>
      </c>
      <c r="L35" s="24">
        <v>1078758394</v>
      </c>
      <c r="M35" s="24">
        <v>1095499414</v>
      </c>
      <c r="N35" s="24">
        <v>3310544970</v>
      </c>
      <c r="O35" s="24">
        <v>1352036258</v>
      </c>
      <c r="P35" s="24">
        <v>1177086116</v>
      </c>
      <c r="Q35" s="24">
        <v>1068047685</v>
      </c>
      <c r="R35" s="24">
        <v>3597170059</v>
      </c>
      <c r="S35" s="24"/>
      <c r="T35" s="24"/>
      <c r="U35" s="24"/>
      <c r="V35" s="24"/>
      <c r="W35" s="24">
        <v>9926573879</v>
      </c>
      <c r="X35" s="24">
        <v>11172558449</v>
      </c>
      <c r="Y35" s="24">
        <v>-1245984570</v>
      </c>
      <c r="Z35" s="6">
        <v>-11.15</v>
      </c>
      <c r="AA35" s="22">
        <v>15071287936</v>
      </c>
    </row>
    <row r="36" spans="1:27" ht="12.75">
      <c r="A36" s="5" t="s">
        <v>39</v>
      </c>
      <c r="B36" s="3"/>
      <c r="C36" s="22">
        <v>2988588123</v>
      </c>
      <c r="D36" s="22"/>
      <c r="E36" s="23">
        <v>5418260257</v>
      </c>
      <c r="F36" s="24">
        <v>6265437839</v>
      </c>
      <c r="G36" s="24">
        <v>266173436</v>
      </c>
      <c r="H36" s="24">
        <v>392712434</v>
      </c>
      <c r="I36" s="24">
        <v>371887633</v>
      </c>
      <c r="J36" s="24">
        <v>1030773503</v>
      </c>
      <c r="K36" s="24">
        <v>345729799</v>
      </c>
      <c r="L36" s="24">
        <v>352360866</v>
      </c>
      <c r="M36" s="24">
        <v>338412708</v>
      </c>
      <c r="N36" s="24">
        <v>1036503373</v>
      </c>
      <c r="O36" s="24">
        <v>319767481</v>
      </c>
      <c r="P36" s="24">
        <v>494248381</v>
      </c>
      <c r="Q36" s="24">
        <v>250167195</v>
      </c>
      <c r="R36" s="24">
        <v>1064183057</v>
      </c>
      <c r="S36" s="24"/>
      <c r="T36" s="24"/>
      <c r="U36" s="24"/>
      <c r="V36" s="24"/>
      <c r="W36" s="24">
        <v>3131459933</v>
      </c>
      <c r="X36" s="24">
        <v>4525230040</v>
      </c>
      <c r="Y36" s="24">
        <v>-1393770107</v>
      </c>
      <c r="Z36" s="6">
        <v>-30.8</v>
      </c>
      <c r="AA36" s="22">
        <v>6265437839</v>
      </c>
    </row>
    <row r="37" spans="1:27" ht="12.75">
      <c r="A37" s="5" t="s">
        <v>40</v>
      </c>
      <c r="B37" s="3"/>
      <c r="C37" s="25">
        <v>3355067305</v>
      </c>
      <c r="D37" s="25"/>
      <c r="E37" s="26">
        <v>5651828205</v>
      </c>
      <c r="F37" s="27">
        <v>5317560521</v>
      </c>
      <c r="G37" s="27">
        <v>374962527</v>
      </c>
      <c r="H37" s="27">
        <v>393083628</v>
      </c>
      <c r="I37" s="27">
        <v>406484524</v>
      </c>
      <c r="J37" s="27">
        <v>1174530679</v>
      </c>
      <c r="K37" s="27">
        <v>424525863</v>
      </c>
      <c r="L37" s="27">
        <v>423160495</v>
      </c>
      <c r="M37" s="27">
        <v>417766800</v>
      </c>
      <c r="N37" s="27">
        <v>1265453158</v>
      </c>
      <c r="O37" s="27">
        <v>434787294</v>
      </c>
      <c r="P37" s="27">
        <v>403701237</v>
      </c>
      <c r="Q37" s="27">
        <v>421999868</v>
      </c>
      <c r="R37" s="27">
        <v>1260488399</v>
      </c>
      <c r="S37" s="27"/>
      <c r="T37" s="27"/>
      <c r="U37" s="27"/>
      <c r="V37" s="27"/>
      <c r="W37" s="27">
        <v>3700472236</v>
      </c>
      <c r="X37" s="27">
        <v>3967834987</v>
      </c>
      <c r="Y37" s="27">
        <v>-267362751</v>
      </c>
      <c r="Z37" s="7">
        <v>-6.74</v>
      </c>
      <c r="AA37" s="25">
        <v>5317560521</v>
      </c>
    </row>
    <row r="38" spans="1:27" ht="12.75">
      <c r="A38" s="2" t="s">
        <v>41</v>
      </c>
      <c r="B38" s="8"/>
      <c r="C38" s="19">
        <f aca="true" t="shared" si="7" ref="C38:Y38">SUM(C39:C41)</f>
        <v>12422711123</v>
      </c>
      <c r="D38" s="19">
        <f>SUM(D39:D41)</f>
        <v>0</v>
      </c>
      <c r="E38" s="20">
        <f t="shared" si="7"/>
        <v>23712836103</v>
      </c>
      <c r="F38" s="21">
        <f t="shared" si="7"/>
        <v>22470253066</v>
      </c>
      <c r="G38" s="21">
        <f t="shared" si="7"/>
        <v>1242504767</v>
      </c>
      <c r="H38" s="21">
        <f t="shared" si="7"/>
        <v>1377231414</v>
      </c>
      <c r="I38" s="21">
        <f t="shared" si="7"/>
        <v>1830923658</v>
      </c>
      <c r="J38" s="21">
        <f t="shared" si="7"/>
        <v>4450659839</v>
      </c>
      <c r="K38" s="21">
        <f t="shared" si="7"/>
        <v>1793840445</v>
      </c>
      <c r="L38" s="21">
        <f t="shared" si="7"/>
        <v>1494378960</v>
      </c>
      <c r="M38" s="21">
        <f t="shared" si="7"/>
        <v>1700825438</v>
      </c>
      <c r="N38" s="21">
        <f t="shared" si="7"/>
        <v>4989044843</v>
      </c>
      <c r="O38" s="21">
        <f t="shared" si="7"/>
        <v>1578580628</v>
      </c>
      <c r="P38" s="21">
        <f t="shared" si="7"/>
        <v>1671030574</v>
      </c>
      <c r="Q38" s="21">
        <f t="shared" si="7"/>
        <v>1573418913</v>
      </c>
      <c r="R38" s="21">
        <f t="shared" si="7"/>
        <v>4823030115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14262734797</v>
      </c>
      <c r="X38" s="21">
        <f t="shared" si="7"/>
        <v>16372840379</v>
      </c>
      <c r="Y38" s="21">
        <f t="shared" si="7"/>
        <v>-2110105582</v>
      </c>
      <c r="Z38" s="4">
        <f>+IF(X38&lt;&gt;0,+(Y38/X38)*100,0)</f>
        <v>-12.887840674892589</v>
      </c>
      <c r="AA38" s="19">
        <f>SUM(AA39:AA41)</f>
        <v>22470253066</v>
      </c>
    </row>
    <row r="39" spans="1:27" ht="12.75">
      <c r="A39" s="5" t="s">
        <v>42</v>
      </c>
      <c r="B39" s="3"/>
      <c r="C39" s="22">
        <v>3054414768</v>
      </c>
      <c r="D39" s="22"/>
      <c r="E39" s="23">
        <v>6357669058</v>
      </c>
      <c r="F39" s="24">
        <v>5758018295</v>
      </c>
      <c r="G39" s="24">
        <v>358596063</v>
      </c>
      <c r="H39" s="24">
        <v>369967904</v>
      </c>
      <c r="I39" s="24">
        <v>439216366</v>
      </c>
      <c r="J39" s="24">
        <v>1167780333</v>
      </c>
      <c r="K39" s="24">
        <v>421057190</v>
      </c>
      <c r="L39" s="24">
        <v>358433119</v>
      </c>
      <c r="M39" s="24">
        <v>393409604</v>
      </c>
      <c r="N39" s="24">
        <v>1172899913</v>
      </c>
      <c r="O39" s="24">
        <v>474115401</v>
      </c>
      <c r="P39" s="24">
        <v>390499867</v>
      </c>
      <c r="Q39" s="24">
        <v>458453726</v>
      </c>
      <c r="R39" s="24">
        <v>1323068994</v>
      </c>
      <c r="S39" s="24"/>
      <c r="T39" s="24"/>
      <c r="U39" s="24"/>
      <c r="V39" s="24"/>
      <c r="W39" s="24">
        <v>3663749240</v>
      </c>
      <c r="X39" s="24">
        <v>4218387916</v>
      </c>
      <c r="Y39" s="24">
        <v>-554638676</v>
      </c>
      <c r="Z39" s="6">
        <v>-13.15</v>
      </c>
      <c r="AA39" s="22">
        <v>5758018295</v>
      </c>
    </row>
    <row r="40" spans="1:27" ht="12.75">
      <c r="A40" s="5" t="s">
        <v>43</v>
      </c>
      <c r="B40" s="3"/>
      <c r="C40" s="22">
        <v>8855148143</v>
      </c>
      <c r="D40" s="22"/>
      <c r="E40" s="23">
        <v>16386857321</v>
      </c>
      <c r="F40" s="24">
        <v>15668103065</v>
      </c>
      <c r="G40" s="24">
        <v>820745014</v>
      </c>
      <c r="H40" s="24">
        <v>942547474</v>
      </c>
      <c r="I40" s="24">
        <v>1326721157</v>
      </c>
      <c r="J40" s="24">
        <v>3090013645</v>
      </c>
      <c r="K40" s="24">
        <v>1303361047</v>
      </c>
      <c r="L40" s="24">
        <v>1061174685</v>
      </c>
      <c r="M40" s="24">
        <v>1226679218</v>
      </c>
      <c r="N40" s="24">
        <v>3591214950</v>
      </c>
      <c r="O40" s="24">
        <v>1028318754</v>
      </c>
      <c r="P40" s="24">
        <v>1212004478</v>
      </c>
      <c r="Q40" s="24">
        <v>1042612496</v>
      </c>
      <c r="R40" s="24">
        <v>3282935728</v>
      </c>
      <c r="S40" s="24"/>
      <c r="T40" s="24"/>
      <c r="U40" s="24"/>
      <c r="V40" s="24"/>
      <c r="W40" s="24">
        <v>9964164323</v>
      </c>
      <c r="X40" s="24">
        <v>11360032290</v>
      </c>
      <c r="Y40" s="24">
        <v>-1395867967</v>
      </c>
      <c r="Z40" s="6">
        <v>-12.29</v>
      </c>
      <c r="AA40" s="22">
        <v>15668103065</v>
      </c>
    </row>
    <row r="41" spans="1:27" ht="12.75">
      <c r="A41" s="5" t="s">
        <v>44</v>
      </c>
      <c r="B41" s="3"/>
      <c r="C41" s="22">
        <v>513148212</v>
      </c>
      <c r="D41" s="22"/>
      <c r="E41" s="23">
        <v>968309724</v>
      </c>
      <c r="F41" s="24">
        <v>1044131706</v>
      </c>
      <c r="G41" s="24">
        <v>63163690</v>
      </c>
      <c r="H41" s="24">
        <v>64716036</v>
      </c>
      <c r="I41" s="24">
        <v>64986135</v>
      </c>
      <c r="J41" s="24">
        <v>192865861</v>
      </c>
      <c r="K41" s="24">
        <v>69422208</v>
      </c>
      <c r="L41" s="24">
        <v>74771156</v>
      </c>
      <c r="M41" s="24">
        <v>80736616</v>
      </c>
      <c r="N41" s="24">
        <v>224929980</v>
      </c>
      <c r="O41" s="24">
        <v>76146473</v>
      </c>
      <c r="P41" s="24">
        <v>68526229</v>
      </c>
      <c r="Q41" s="24">
        <v>72352691</v>
      </c>
      <c r="R41" s="24">
        <v>217025393</v>
      </c>
      <c r="S41" s="24"/>
      <c r="T41" s="24"/>
      <c r="U41" s="24"/>
      <c r="V41" s="24"/>
      <c r="W41" s="24">
        <v>634821234</v>
      </c>
      <c r="X41" s="24">
        <v>794420173</v>
      </c>
      <c r="Y41" s="24">
        <v>-159598939</v>
      </c>
      <c r="Z41" s="6">
        <v>-20.09</v>
      </c>
      <c r="AA41" s="22">
        <v>1044131706</v>
      </c>
    </row>
    <row r="42" spans="1:27" ht="12.75">
      <c r="A42" s="2" t="s">
        <v>45</v>
      </c>
      <c r="B42" s="8"/>
      <c r="C42" s="19">
        <f aca="true" t="shared" si="8" ref="C42:Y42">SUM(C43:C46)</f>
        <v>62874414304</v>
      </c>
      <c r="D42" s="19">
        <f>SUM(D43:D46)</f>
        <v>0</v>
      </c>
      <c r="E42" s="20">
        <f t="shared" si="8"/>
        <v>128345245818</v>
      </c>
      <c r="F42" s="21">
        <f t="shared" si="8"/>
        <v>116451061537</v>
      </c>
      <c r="G42" s="21">
        <f t="shared" si="8"/>
        <v>9396328025</v>
      </c>
      <c r="H42" s="21">
        <f t="shared" si="8"/>
        <v>11179942486</v>
      </c>
      <c r="I42" s="21">
        <f t="shared" si="8"/>
        <v>11585539384</v>
      </c>
      <c r="J42" s="21">
        <f t="shared" si="8"/>
        <v>32161809895</v>
      </c>
      <c r="K42" s="21">
        <f t="shared" si="8"/>
        <v>8862976402</v>
      </c>
      <c r="L42" s="21">
        <f t="shared" si="8"/>
        <v>7747829916</v>
      </c>
      <c r="M42" s="21">
        <f t="shared" si="8"/>
        <v>8631964110</v>
      </c>
      <c r="N42" s="21">
        <f t="shared" si="8"/>
        <v>25242770428</v>
      </c>
      <c r="O42" s="21">
        <f t="shared" si="8"/>
        <v>8810837490</v>
      </c>
      <c r="P42" s="21">
        <f t="shared" si="8"/>
        <v>9027059255</v>
      </c>
      <c r="Q42" s="21">
        <f t="shared" si="8"/>
        <v>6405933811</v>
      </c>
      <c r="R42" s="21">
        <f t="shared" si="8"/>
        <v>24243830556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81648410879</v>
      </c>
      <c r="X42" s="21">
        <f t="shared" si="8"/>
        <v>86392935006</v>
      </c>
      <c r="Y42" s="21">
        <f t="shared" si="8"/>
        <v>-4744524127</v>
      </c>
      <c r="Z42" s="4">
        <f>+IF(X42&lt;&gt;0,+(Y42/X42)*100,0)</f>
        <v>-5.491796437602789</v>
      </c>
      <c r="AA42" s="19">
        <f>SUM(AA43:AA46)</f>
        <v>116451061537</v>
      </c>
    </row>
    <row r="43" spans="1:27" ht="12.75">
      <c r="A43" s="5" t="s">
        <v>46</v>
      </c>
      <c r="B43" s="3"/>
      <c r="C43" s="22">
        <v>38768302598</v>
      </c>
      <c r="D43" s="22"/>
      <c r="E43" s="23">
        <v>78298095191</v>
      </c>
      <c r="F43" s="24">
        <v>76117409824</v>
      </c>
      <c r="G43" s="24">
        <v>6161654741</v>
      </c>
      <c r="H43" s="24">
        <v>8355771302</v>
      </c>
      <c r="I43" s="24">
        <v>7085332546</v>
      </c>
      <c r="J43" s="24">
        <v>21602758589</v>
      </c>
      <c r="K43" s="24">
        <v>5099556813</v>
      </c>
      <c r="L43" s="24">
        <v>4658186455</v>
      </c>
      <c r="M43" s="24">
        <v>4915992188</v>
      </c>
      <c r="N43" s="24">
        <v>14673735456</v>
      </c>
      <c r="O43" s="24">
        <v>5302227811</v>
      </c>
      <c r="P43" s="24">
        <v>5265266996</v>
      </c>
      <c r="Q43" s="24">
        <v>4057612210</v>
      </c>
      <c r="R43" s="24">
        <v>14625107017</v>
      </c>
      <c r="S43" s="24"/>
      <c r="T43" s="24"/>
      <c r="U43" s="24"/>
      <c r="V43" s="24"/>
      <c r="W43" s="24">
        <v>50901601062</v>
      </c>
      <c r="X43" s="24">
        <v>56568838723</v>
      </c>
      <c r="Y43" s="24">
        <v>-5667237661</v>
      </c>
      <c r="Z43" s="6">
        <v>-10.02</v>
      </c>
      <c r="AA43" s="22">
        <v>76117409824</v>
      </c>
    </row>
    <row r="44" spans="1:27" ht="12.75">
      <c r="A44" s="5" t="s">
        <v>47</v>
      </c>
      <c r="B44" s="3"/>
      <c r="C44" s="22">
        <v>15170281528</v>
      </c>
      <c r="D44" s="22"/>
      <c r="E44" s="23">
        <v>29097815798</v>
      </c>
      <c r="F44" s="24">
        <v>23409569510</v>
      </c>
      <c r="G44" s="24">
        <v>2245589036</v>
      </c>
      <c r="H44" s="24">
        <v>1793420495</v>
      </c>
      <c r="I44" s="24">
        <v>3240925287</v>
      </c>
      <c r="J44" s="24">
        <v>7279934818</v>
      </c>
      <c r="K44" s="24">
        <v>2512010147</v>
      </c>
      <c r="L44" s="24">
        <v>2032920072</v>
      </c>
      <c r="M44" s="24">
        <v>2401965990</v>
      </c>
      <c r="N44" s="24">
        <v>6946896209</v>
      </c>
      <c r="O44" s="24">
        <v>2116515569</v>
      </c>
      <c r="P44" s="24">
        <v>2483896103</v>
      </c>
      <c r="Q44" s="24">
        <v>1212050280</v>
      </c>
      <c r="R44" s="24">
        <v>5812461952</v>
      </c>
      <c r="S44" s="24"/>
      <c r="T44" s="24"/>
      <c r="U44" s="24"/>
      <c r="V44" s="24"/>
      <c r="W44" s="24">
        <v>20039292979</v>
      </c>
      <c r="X44" s="24">
        <v>17435734753</v>
      </c>
      <c r="Y44" s="24">
        <v>2603558226</v>
      </c>
      <c r="Z44" s="6">
        <v>14.93</v>
      </c>
      <c r="AA44" s="22">
        <v>23409569510</v>
      </c>
    </row>
    <row r="45" spans="1:27" ht="12.75">
      <c r="A45" s="5" t="s">
        <v>48</v>
      </c>
      <c r="B45" s="3"/>
      <c r="C45" s="25">
        <v>4012888360</v>
      </c>
      <c r="D45" s="25"/>
      <c r="E45" s="26">
        <v>11372604226</v>
      </c>
      <c r="F45" s="27">
        <v>7594229962</v>
      </c>
      <c r="G45" s="27">
        <v>429911132</v>
      </c>
      <c r="H45" s="27">
        <v>440194353</v>
      </c>
      <c r="I45" s="27">
        <v>558632330</v>
      </c>
      <c r="J45" s="27">
        <v>1428737815</v>
      </c>
      <c r="K45" s="27">
        <v>598833377</v>
      </c>
      <c r="L45" s="27">
        <v>492325078</v>
      </c>
      <c r="M45" s="27">
        <v>610883191</v>
      </c>
      <c r="N45" s="27">
        <v>1702041646</v>
      </c>
      <c r="O45" s="27">
        <v>655566205</v>
      </c>
      <c r="P45" s="27">
        <v>598533231</v>
      </c>
      <c r="Q45" s="27">
        <v>492674470</v>
      </c>
      <c r="R45" s="27">
        <v>1746773906</v>
      </c>
      <c r="S45" s="27"/>
      <c r="T45" s="27"/>
      <c r="U45" s="27"/>
      <c r="V45" s="27"/>
      <c r="W45" s="27">
        <v>4877553367</v>
      </c>
      <c r="X45" s="27">
        <v>5551617205</v>
      </c>
      <c r="Y45" s="27">
        <v>-674063838</v>
      </c>
      <c r="Z45" s="7">
        <v>-12.14</v>
      </c>
      <c r="AA45" s="25">
        <v>7594229962</v>
      </c>
    </row>
    <row r="46" spans="1:27" ht="12.75">
      <c r="A46" s="5" t="s">
        <v>49</v>
      </c>
      <c r="B46" s="3"/>
      <c r="C46" s="22">
        <v>4922941818</v>
      </c>
      <c r="D46" s="22"/>
      <c r="E46" s="23">
        <v>9576730603</v>
      </c>
      <c r="F46" s="24">
        <v>9329852241</v>
      </c>
      <c r="G46" s="24">
        <v>559173116</v>
      </c>
      <c r="H46" s="24">
        <v>590556336</v>
      </c>
      <c r="I46" s="24">
        <v>700649221</v>
      </c>
      <c r="J46" s="24">
        <v>1850378673</v>
      </c>
      <c r="K46" s="24">
        <v>652576065</v>
      </c>
      <c r="L46" s="24">
        <v>564398311</v>
      </c>
      <c r="M46" s="24">
        <v>703122741</v>
      </c>
      <c r="N46" s="24">
        <v>1920097117</v>
      </c>
      <c r="O46" s="24">
        <v>736527905</v>
      </c>
      <c r="P46" s="24">
        <v>679362925</v>
      </c>
      <c r="Q46" s="24">
        <v>643596851</v>
      </c>
      <c r="R46" s="24">
        <v>2059487681</v>
      </c>
      <c r="S46" s="24"/>
      <c r="T46" s="24"/>
      <c r="U46" s="24"/>
      <c r="V46" s="24"/>
      <c r="W46" s="24">
        <v>5829963471</v>
      </c>
      <c r="X46" s="24">
        <v>6836744325</v>
      </c>
      <c r="Y46" s="24">
        <v>-1006780854</v>
      </c>
      <c r="Z46" s="6">
        <v>-14.73</v>
      </c>
      <c r="AA46" s="22">
        <v>9329852241</v>
      </c>
    </row>
    <row r="47" spans="1:27" ht="12.75">
      <c r="A47" s="2" t="s">
        <v>50</v>
      </c>
      <c r="B47" s="8" t="s">
        <v>51</v>
      </c>
      <c r="C47" s="19">
        <v>876819068</v>
      </c>
      <c r="D47" s="19"/>
      <c r="E47" s="20">
        <v>1384618999</v>
      </c>
      <c r="F47" s="21">
        <v>1411402981</v>
      </c>
      <c r="G47" s="21">
        <v>138772851</v>
      </c>
      <c r="H47" s="21">
        <v>141514311</v>
      </c>
      <c r="I47" s="21">
        <v>114302741</v>
      </c>
      <c r="J47" s="21">
        <v>394589903</v>
      </c>
      <c r="K47" s="21">
        <v>208057845</v>
      </c>
      <c r="L47" s="21">
        <v>153048707</v>
      </c>
      <c r="M47" s="21">
        <v>147117297</v>
      </c>
      <c r="N47" s="21">
        <v>508223849</v>
      </c>
      <c r="O47" s="21">
        <v>134970047</v>
      </c>
      <c r="P47" s="21">
        <v>424120035</v>
      </c>
      <c r="Q47" s="21">
        <v>96416191</v>
      </c>
      <c r="R47" s="21">
        <v>655506273</v>
      </c>
      <c r="S47" s="21"/>
      <c r="T47" s="21"/>
      <c r="U47" s="21"/>
      <c r="V47" s="21"/>
      <c r="W47" s="21">
        <v>1558320025</v>
      </c>
      <c r="X47" s="21">
        <v>1038948221</v>
      </c>
      <c r="Y47" s="21">
        <v>519371804</v>
      </c>
      <c r="Z47" s="4">
        <v>49.99</v>
      </c>
      <c r="AA47" s="19">
        <v>1411402981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124267931858</v>
      </c>
      <c r="D48" s="40">
        <f>+D28+D32+D38+D42+D47</f>
        <v>0</v>
      </c>
      <c r="E48" s="41">
        <f t="shared" si="9"/>
        <v>237336814599</v>
      </c>
      <c r="F48" s="42">
        <f t="shared" si="9"/>
        <v>245919356051</v>
      </c>
      <c r="G48" s="42">
        <f t="shared" si="9"/>
        <v>15757920899</v>
      </c>
      <c r="H48" s="42">
        <f t="shared" si="9"/>
        <v>17943852622</v>
      </c>
      <c r="I48" s="42">
        <f t="shared" si="9"/>
        <v>22965677171</v>
      </c>
      <c r="J48" s="42">
        <f t="shared" si="9"/>
        <v>56667450692</v>
      </c>
      <c r="K48" s="42">
        <f t="shared" si="9"/>
        <v>17934961852</v>
      </c>
      <c r="L48" s="42">
        <f t="shared" si="9"/>
        <v>15915560093</v>
      </c>
      <c r="M48" s="42">
        <f t="shared" si="9"/>
        <v>17813630548</v>
      </c>
      <c r="N48" s="42">
        <f t="shared" si="9"/>
        <v>51664152493</v>
      </c>
      <c r="O48" s="42">
        <f t="shared" si="9"/>
        <v>18068370473</v>
      </c>
      <c r="P48" s="42">
        <f t="shared" si="9"/>
        <v>19037650117</v>
      </c>
      <c r="Q48" s="42">
        <f t="shared" si="9"/>
        <v>15361287034</v>
      </c>
      <c r="R48" s="42">
        <f t="shared" si="9"/>
        <v>52467307624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160798910809</v>
      </c>
      <c r="X48" s="42">
        <f t="shared" si="9"/>
        <v>181797358257</v>
      </c>
      <c r="Y48" s="42">
        <f t="shared" si="9"/>
        <v>-20998447448</v>
      </c>
      <c r="Z48" s="43">
        <f>+IF(X48&lt;&gt;0,+(Y48/X48)*100,0)</f>
        <v>-11.550468966834652</v>
      </c>
      <c r="AA48" s="40">
        <f>+AA28+AA32+AA38+AA42+AA47</f>
        <v>245919356051</v>
      </c>
    </row>
    <row r="49" spans="1:27" ht="12.75">
      <c r="A49" s="14" t="s">
        <v>65</v>
      </c>
      <c r="B49" s="15"/>
      <c r="C49" s="44">
        <f aca="true" t="shared" si="10" ref="C49:Y49">+C25-C48</f>
        <v>5468000008</v>
      </c>
      <c r="D49" s="44">
        <f>+D25-D48</f>
        <v>0</v>
      </c>
      <c r="E49" s="45">
        <f t="shared" si="10"/>
        <v>32588228853</v>
      </c>
      <c r="F49" s="46">
        <f t="shared" si="10"/>
        <v>33565933170</v>
      </c>
      <c r="G49" s="46">
        <f t="shared" si="10"/>
        <v>11460943376</v>
      </c>
      <c r="H49" s="46">
        <f t="shared" si="10"/>
        <v>3417426737</v>
      </c>
      <c r="I49" s="46">
        <f t="shared" si="10"/>
        <v>-5787731557</v>
      </c>
      <c r="J49" s="46">
        <f t="shared" si="10"/>
        <v>9090638556</v>
      </c>
      <c r="K49" s="46">
        <f t="shared" si="10"/>
        <v>-912901556</v>
      </c>
      <c r="L49" s="46">
        <f t="shared" si="10"/>
        <v>-419142866</v>
      </c>
      <c r="M49" s="46">
        <f t="shared" si="10"/>
        <v>6959661860</v>
      </c>
      <c r="N49" s="46">
        <f t="shared" si="10"/>
        <v>5627617438</v>
      </c>
      <c r="O49" s="46">
        <f t="shared" si="10"/>
        <v>834755879</v>
      </c>
      <c r="P49" s="46">
        <f t="shared" si="10"/>
        <v>-2254649153</v>
      </c>
      <c r="Q49" s="46">
        <f t="shared" si="10"/>
        <v>8417053268</v>
      </c>
      <c r="R49" s="46">
        <f t="shared" si="10"/>
        <v>6997159994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21715415988</v>
      </c>
      <c r="X49" s="46">
        <f>IF(F25=F48,0,X25-X48)</f>
        <v>23739007658</v>
      </c>
      <c r="Y49" s="46">
        <f t="shared" si="10"/>
        <v>-2023591670</v>
      </c>
      <c r="Z49" s="47">
        <f>+IF(X49&lt;&gt;0,+(Y49/X49)*100,0)</f>
        <v>-8.524331341702286</v>
      </c>
      <c r="AA49" s="44">
        <f>+AA25-AA48</f>
        <v>33565933170</v>
      </c>
    </row>
    <row r="50" spans="1:27" ht="12.75">
      <c r="A50" s="16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68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69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2699524256</v>
      </c>
      <c r="D5" s="19">
        <f>SUM(D6:D8)</f>
        <v>0</v>
      </c>
      <c r="E5" s="20">
        <f t="shared" si="0"/>
        <v>2729981155</v>
      </c>
      <c r="F5" s="21">
        <f t="shared" si="0"/>
        <v>2731611843</v>
      </c>
      <c r="G5" s="21">
        <f t="shared" si="0"/>
        <v>396310804</v>
      </c>
      <c r="H5" s="21">
        <f t="shared" si="0"/>
        <v>325794669</v>
      </c>
      <c r="I5" s="21">
        <f t="shared" si="0"/>
        <v>136689828</v>
      </c>
      <c r="J5" s="21">
        <f t="shared" si="0"/>
        <v>858795301</v>
      </c>
      <c r="K5" s="21">
        <f t="shared" si="0"/>
        <v>119140143</v>
      </c>
      <c r="L5" s="21">
        <f t="shared" si="0"/>
        <v>137814619</v>
      </c>
      <c r="M5" s="21">
        <f t="shared" si="0"/>
        <v>439636130</v>
      </c>
      <c r="N5" s="21">
        <f t="shared" si="0"/>
        <v>696590892</v>
      </c>
      <c r="O5" s="21">
        <f t="shared" si="0"/>
        <v>137769213</v>
      </c>
      <c r="P5" s="21">
        <f t="shared" si="0"/>
        <v>138040137</v>
      </c>
      <c r="Q5" s="21">
        <f t="shared" si="0"/>
        <v>409936596</v>
      </c>
      <c r="R5" s="21">
        <f t="shared" si="0"/>
        <v>685745946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2241132139</v>
      </c>
      <c r="X5" s="21">
        <f t="shared" si="0"/>
        <v>2048708772</v>
      </c>
      <c r="Y5" s="21">
        <f t="shared" si="0"/>
        <v>192423367</v>
      </c>
      <c r="Z5" s="4">
        <f>+IF(X5&lt;&gt;0,+(Y5/X5)*100,0)</f>
        <v>9.392421686765736</v>
      </c>
      <c r="AA5" s="19">
        <f>SUM(AA6:AA8)</f>
        <v>2731611843</v>
      </c>
    </row>
    <row r="6" spans="1:27" ht="12.75">
      <c r="A6" s="5" t="s">
        <v>32</v>
      </c>
      <c r="B6" s="3"/>
      <c r="C6" s="22">
        <v>22482076</v>
      </c>
      <c r="D6" s="22"/>
      <c r="E6" s="23">
        <v>35158690</v>
      </c>
      <c r="F6" s="24">
        <v>35158690</v>
      </c>
      <c r="G6" s="24"/>
      <c r="H6" s="24">
        <v>2992813</v>
      </c>
      <c r="I6" s="24">
        <v>2868012</v>
      </c>
      <c r="J6" s="24">
        <v>5860825</v>
      </c>
      <c r="K6" s="24">
        <v>3450622</v>
      </c>
      <c r="L6" s="24">
        <v>2959754</v>
      </c>
      <c r="M6" s="24">
        <v>5602171</v>
      </c>
      <c r="N6" s="24">
        <v>12012547</v>
      </c>
      <c r="O6" s="24">
        <v>5716725</v>
      </c>
      <c r="P6" s="24">
        <v>3907334</v>
      </c>
      <c r="Q6" s="24">
        <v>3919227</v>
      </c>
      <c r="R6" s="24">
        <v>13543286</v>
      </c>
      <c r="S6" s="24"/>
      <c r="T6" s="24"/>
      <c r="U6" s="24"/>
      <c r="V6" s="24"/>
      <c r="W6" s="24">
        <v>31416658</v>
      </c>
      <c r="X6" s="24">
        <v>26369001</v>
      </c>
      <c r="Y6" s="24">
        <v>5047657</v>
      </c>
      <c r="Z6" s="6">
        <v>19.14</v>
      </c>
      <c r="AA6" s="22">
        <v>35158690</v>
      </c>
    </row>
    <row r="7" spans="1:27" ht="12.75">
      <c r="A7" s="5" t="s">
        <v>33</v>
      </c>
      <c r="B7" s="3"/>
      <c r="C7" s="25">
        <v>2677042180</v>
      </c>
      <c r="D7" s="25"/>
      <c r="E7" s="26">
        <v>2694822465</v>
      </c>
      <c r="F7" s="27">
        <v>2696453153</v>
      </c>
      <c r="G7" s="27">
        <v>396310804</v>
      </c>
      <c r="H7" s="27">
        <v>322801856</v>
      </c>
      <c r="I7" s="27">
        <v>133821816</v>
      </c>
      <c r="J7" s="27">
        <v>852934476</v>
      </c>
      <c r="K7" s="27">
        <v>115689521</v>
      </c>
      <c r="L7" s="27">
        <v>134854865</v>
      </c>
      <c r="M7" s="27">
        <v>434033959</v>
      </c>
      <c r="N7" s="27">
        <v>684578345</v>
      </c>
      <c r="O7" s="27">
        <v>132052488</v>
      </c>
      <c r="P7" s="27">
        <v>134132803</v>
      </c>
      <c r="Q7" s="27">
        <v>406017369</v>
      </c>
      <c r="R7" s="27">
        <v>672202660</v>
      </c>
      <c r="S7" s="27"/>
      <c r="T7" s="27"/>
      <c r="U7" s="27"/>
      <c r="V7" s="27"/>
      <c r="W7" s="27">
        <v>2209715481</v>
      </c>
      <c r="X7" s="27">
        <v>2022339771</v>
      </c>
      <c r="Y7" s="27">
        <v>187375710</v>
      </c>
      <c r="Z7" s="7">
        <v>9.27</v>
      </c>
      <c r="AA7" s="25">
        <v>2696453153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380585367</v>
      </c>
      <c r="D9" s="19">
        <f>SUM(D10:D14)</f>
        <v>0</v>
      </c>
      <c r="E9" s="20">
        <f t="shared" si="1"/>
        <v>608123683</v>
      </c>
      <c r="F9" s="21">
        <f t="shared" si="1"/>
        <v>842790031</v>
      </c>
      <c r="G9" s="21">
        <f t="shared" si="1"/>
        <v>24165939</v>
      </c>
      <c r="H9" s="21">
        <f t="shared" si="1"/>
        <v>14759075</v>
      </c>
      <c r="I9" s="21">
        <f t="shared" si="1"/>
        <v>9044975</v>
      </c>
      <c r="J9" s="21">
        <f t="shared" si="1"/>
        <v>47969989</v>
      </c>
      <c r="K9" s="21">
        <f t="shared" si="1"/>
        <v>18232265</v>
      </c>
      <c r="L9" s="21">
        <f t="shared" si="1"/>
        <v>16328977</v>
      </c>
      <c r="M9" s="21">
        <f t="shared" si="1"/>
        <v>59558660</v>
      </c>
      <c r="N9" s="21">
        <f t="shared" si="1"/>
        <v>94119902</v>
      </c>
      <c r="O9" s="21">
        <f t="shared" si="1"/>
        <v>35329701</v>
      </c>
      <c r="P9" s="21">
        <f t="shared" si="1"/>
        <v>30338221</v>
      </c>
      <c r="Q9" s="21">
        <f t="shared" si="1"/>
        <v>69367289</v>
      </c>
      <c r="R9" s="21">
        <f t="shared" si="1"/>
        <v>135035211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277125102</v>
      </c>
      <c r="X9" s="21">
        <f t="shared" si="1"/>
        <v>632092365</v>
      </c>
      <c r="Y9" s="21">
        <f t="shared" si="1"/>
        <v>-354967263</v>
      </c>
      <c r="Z9" s="4">
        <f>+IF(X9&lt;&gt;0,+(Y9/X9)*100,0)</f>
        <v>-56.15749891236228</v>
      </c>
      <c r="AA9" s="19">
        <f>SUM(AA10:AA14)</f>
        <v>842790031</v>
      </c>
    </row>
    <row r="10" spans="1:27" ht="12.75">
      <c r="A10" s="5" t="s">
        <v>36</v>
      </c>
      <c r="B10" s="3"/>
      <c r="C10" s="22">
        <v>24784172</v>
      </c>
      <c r="D10" s="22"/>
      <c r="E10" s="23">
        <v>31202886</v>
      </c>
      <c r="F10" s="24">
        <v>31202886</v>
      </c>
      <c r="G10" s="24">
        <v>388087</v>
      </c>
      <c r="H10" s="24">
        <v>608160</v>
      </c>
      <c r="I10" s="24">
        <v>521597</v>
      </c>
      <c r="J10" s="24">
        <v>1517844</v>
      </c>
      <c r="K10" s="24">
        <v>592424</v>
      </c>
      <c r="L10" s="24">
        <v>439631</v>
      </c>
      <c r="M10" s="24">
        <v>447505</v>
      </c>
      <c r="N10" s="24">
        <v>1479560</v>
      </c>
      <c r="O10" s="24">
        <v>1296773</v>
      </c>
      <c r="P10" s="24">
        <v>16522376</v>
      </c>
      <c r="Q10" s="24">
        <v>605279</v>
      </c>
      <c r="R10" s="24">
        <v>18424428</v>
      </c>
      <c r="S10" s="24"/>
      <c r="T10" s="24"/>
      <c r="U10" s="24"/>
      <c r="V10" s="24"/>
      <c r="W10" s="24">
        <v>21421832</v>
      </c>
      <c r="X10" s="24">
        <v>23402133</v>
      </c>
      <c r="Y10" s="24">
        <v>-1980301</v>
      </c>
      <c r="Z10" s="6">
        <v>-8.46</v>
      </c>
      <c r="AA10" s="22">
        <v>31202886</v>
      </c>
    </row>
    <row r="11" spans="1:27" ht="12.75">
      <c r="A11" s="5" t="s">
        <v>37</v>
      </c>
      <c r="B11" s="3"/>
      <c r="C11" s="22">
        <v>3525428</v>
      </c>
      <c r="D11" s="22"/>
      <c r="E11" s="23">
        <v>5676111</v>
      </c>
      <c r="F11" s="24">
        <v>5676111</v>
      </c>
      <c r="G11" s="24">
        <v>68774</v>
      </c>
      <c r="H11" s="24">
        <v>255951</v>
      </c>
      <c r="I11" s="24">
        <v>199258</v>
      </c>
      <c r="J11" s="24">
        <v>523983</v>
      </c>
      <c r="K11" s="24">
        <v>262238</v>
      </c>
      <c r="L11" s="24">
        <v>232003</v>
      </c>
      <c r="M11" s="24">
        <v>770583</v>
      </c>
      <c r="N11" s="24">
        <v>1264824</v>
      </c>
      <c r="O11" s="24">
        <v>1215959</v>
      </c>
      <c r="P11" s="24">
        <v>217497</v>
      </c>
      <c r="Q11" s="24">
        <v>591404</v>
      </c>
      <c r="R11" s="24">
        <v>2024860</v>
      </c>
      <c r="S11" s="24"/>
      <c r="T11" s="24"/>
      <c r="U11" s="24"/>
      <c r="V11" s="24"/>
      <c r="W11" s="24">
        <v>3813667</v>
      </c>
      <c r="X11" s="24">
        <v>4257054</v>
      </c>
      <c r="Y11" s="24">
        <v>-443387</v>
      </c>
      <c r="Z11" s="6">
        <v>-10.42</v>
      </c>
      <c r="AA11" s="22">
        <v>5676111</v>
      </c>
    </row>
    <row r="12" spans="1:27" ht="12.75">
      <c r="A12" s="5" t="s">
        <v>38</v>
      </c>
      <c r="B12" s="3"/>
      <c r="C12" s="22">
        <v>166093183</v>
      </c>
      <c r="D12" s="22"/>
      <c r="E12" s="23">
        <v>175724275</v>
      </c>
      <c r="F12" s="24">
        <v>175724275</v>
      </c>
      <c r="G12" s="24">
        <v>23200778</v>
      </c>
      <c r="H12" s="24">
        <v>14372477</v>
      </c>
      <c r="I12" s="24">
        <v>7225583</v>
      </c>
      <c r="J12" s="24">
        <v>44798838</v>
      </c>
      <c r="K12" s="24">
        <v>7735132</v>
      </c>
      <c r="L12" s="24">
        <v>853757</v>
      </c>
      <c r="M12" s="24">
        <v>27882911</v>
      </c>
      <c r="N12" s="24">
        <v>36471800</v>
      </c>
      <c r="O12" s="24">
        <v>14288257</v>
      </c>
      <c r="P12" s="24">
        <v>9873227</v>
      </c>
      <c r="Q12" s="24">
        <v>19797977</v>
      </c>
      <c r="R12" s="24">
        <v>43959461</v>
      </c>
      <c r="S12" s="24"/>
      <c r="T12" s="24"/>
      <c r="U12" s="24"/>
      <c r="V12" s="24"/>
      <c r="W12" s="24">
        <v>125230099</v>
      </c>
      <c r="X12" s="24">
        <v>131793138</v>
      </c>
      <c r="Y12" s="24">
        <v>-6563039</v>
      </c>
      <c r="Z12" s="6">
        <v>-4.98</v>
      </c>
      <c r="AA12" s="22">
        <v>175724275</v>
      </c>
    </row>
    <row r="13" spans="1:27" ht="12.75">
      <c r="A13" s="5" t="s">
        <v>39</v>
      </c>
      <c r="B13" s="3"/>
      <c r="C13" s="22">
        <v>185279233</v>
      </c>
      <c r="D13" s="22"/>
      <c r="E13" s="23">
        <v>395490972</v>
      </c>
      <c r="F13" s="24">
        <v>630157320</v>
      </c>
      <c r="G13" s="24"/>
      <c r="H13" s="24"/>
      <c r="I13" s="24">
        <v>1083300</v>
      </c>
      <c r="J13" s="24">
        <v>1083300</v>
      </c>
      <c r="K13" s="24">
        <v>9530971</v>
      </c>
      <c r="L13" s="24">
        <v>14803586</v>
      </c>
      <c r="M13" s="24">
        <v>30457661</v>
      </c>
      <c r="N13" s="24">
        <v>54792218</v>
      </c>
      <c r="O13" s="24">
        <v>18528712</v>
      </c>
      <c r="P13" s="24">
        <v>3625121</v>
      </c>
      <c r="Q13" s="24">
        <v>48326315</v>
      </c>
      <c r="R13" s="24">
        <v>70480148</v>
      </c>
      <c r="S13" s="24"/>
      <c r="T13" s="24"/>
      <c r="U13" s="24"/>
      <c r="V13" s="24"/>
      <c r="W13" s="24">
        <v>126355666</v>
      </c>
      <c r="X13" s="24">
        <v>472617972</v>
      </c>
      <c r="Y13" s="24">
        <v>-346262306</v>
      </c>
      <c r="Z13" s="6">
        <v>-73.26</v>
      </c>
      <c r="AA13" s="22">
        <v>630157320</v>
      </c>
    </row>
    <row r="14" spans="1:27" ht="12.75">
      <c r="A14" s="5" t="s">
        <v>40</v>
      </c>
      <c r="B14" s="3"/>
      <c r="C14" s="25">
        <v>903351</v>
      </c>
      <c r="D14" s="25"/>
      <c r="E14" s="26">
        <v>29439</v>
      </c>
      <c r="F14" s="27">
        <v>29439</v>
      </c>
      <c r="G14" s="27">
        <v>508300</v>
      </c>
      <c r="H14" s="27">
        <v>-477513</v>
      </c>
      <c r="I14" s="27">
        <v>15237</v>
      </c>
      <c r="J14" s="27">
        <v>46024</v>
      </c>
      <c r="K14" s="27">
        <v>111500</v>
      </c>
      <c r="L14" s="27"/>
      <c r="M14" s="27"/>
      <c r="N14" s="27">
        <v>111500</v>
      </c>
      <c r="O14" s="27"/>
      <c r="P14" s="27">
        <v>100000</v>
      </c>
      <c r="Q14" s="27">
        <v>46314</v>
      </c>
      <c r="R14" s="27">
        <v>146314</v>
      </c>
      <c r="S14" s="27"/>
      <c r="T14" s="27"/>
      <c r="U14" s="27"/>
      <c r="V14" s="27"/>
      <c r="W14" s="27">
        <v>303838</v>
      </c>
      <c r="X14" s="27">
        <v>22068</v>
      </c>
      <c r="Y14" s="27">
        <v>281770</v>
      </c>
      <c r="Z14" s="7">
        <v>1276.83</v>
      </c>
      <c r="AA14" s="25">
        <v>29439</v>
      </c>
    </row>
    <row r="15" spans="1:27" ht="12.75">
      <c r="A15" s="2" t="s">
        <v>41</v>
      </c>
      <c r="B15" s="8"/>
      <c r="C15" s="19">
        <f aca="true" t="shared" si="2" ref="C15:Y15">SUM(C16:C18)</f>
        <v>534708173</v>
      </c>
      <c r="D15" s="19">
        <f>SUM(D16:D18)</f>
        <v>0</v>
      </c>
      <c r="E15" s="20">
        <f t="shared" si="2"/>
        <v>575201719</v>
      </c>
      <c r="F15" s="21">
        <f t="shared" si="2"/>
        <v>676901032</v>
      </c>
      <c r="G15" s="21">
        <f t="shared" si="2"/>
        <v>20059789</v>
      </c>
      <c r="H15" s="21">
        <f t="shared" si="2"/>
        <v>5419899</v>
      </c>
      <c r="I15" s="21">
        <f t="shared" si="2"/>
        <v>20676892</v>
      </c>
      <c r="J15" s="21">
        <f t="shared" si="2"/>
        <v>46156580</v>
      </c>
      <c r="K15" s="21">
        <f t="shared" si="2"/>
        <v>29637121</v>
      </c>
      <c r="L15" s="21">
        <f t="shared" si="2"/>
        <v>35365387</v>
      </c>
      <c r="M15" s="21">
        <f t="shared" si="2"/>
        <v>74905167</v>
      </c>
      <c r="N15" s="21">
        <f t="shared" si="2"/>
        <v>139907675</v>
      </c>
      <c r="O15" s="21">
        <f t="shared" si="2"/>
        <v>27787978</v>
      </c>
      <c r="P15" s="21">
        <f t="shared" si="2"/>
        <v>11220996</v>
      </c>
      <c r="Q15" s="21">
        <f t="shared" si="2"/>
        <v>29019794</v>
      </c>
      <c r="R15" s="21">
        <f t="shared" si="2"/>
        <v>68028768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254093023</v>
      </c>
      <c r="X15" s="21">
        <f t="shared" si="2"/>
        <v>507675663</v>
      </c>
      <c r="Y15" s="21">
        <f t="shared" si="2"/>
        <v>-253582640</v>
      </c>
      <c r="Z15" s="4">
        <f>+IF(X15&lt;&gt;0,+(Y15/X15)*100,0)</f>
        <v>-49.94973335958395</v>
      </c>
      <c r="AA15" s="19">
        <f>SUM(AA16:AA18)</f>
        <v>676901032</v>
      </c>
    </row>
    <row r="16" spans="1:27" ht="12.75">
      <c r="A16" s="5" t="s">
        <v>42</v>
      </c>
      <c r="B16" s="3"/>
      <c r="C16" s="22">
        <v>250955323</v>
      </c>
      <c r="D16" s="22"/>
      <c r="E16" s="23">
        <v>367179703</v>
      </c>
      <c r="F16" s="24">
        <v>411379016</v>
      </c>
      <c r="G16" s="24">
        <v>20056717</v>
      </c>
      <c r="H16" s="24">
        <v>2503751</v>
      </c>
      <c r="I16" s="24">
        <v>15424422</v>
      </c>
      <c r="J16" s="24">
        <v>37984890</v>
      </c>
      <c r="K16" s="24">
        <v>19697656</v>
      </c>
      <c r="L16" s="24">
        <v>23402523</v>
      </c>
      <c r="M16" s="24">
        <v>51914714</v>
      </c>
      <c r="N16" s="24">
        <v>95014893</v>
      </c>
      <c r="O16" s="24">
        <v>25971641</v>
      </c>
      <c r="P16" s="24">
        <v>5473984</v>
      </c>
      <c r="Q16" s="24">
        <v>14934141</v>
      </c>
      <c r="R16" s="24">
        <v>46379766</v>
      </c>
      <c r="S16" s="24"/>
      <c r="T16" s="24"/>
      <c r="U16" s="24"/>
      <c r="V16" s="24"/>
      <c r="W16" s="24">
        <v>179379549</v>
      </c>
      <c r="X16" s="24">
        <v>308534175</v>
      </c>
      <c r="Y16" s="24">
        <v>-129154626</v>
      </c>
      <c r="Z16" s="6">
        <v>-41.86</v>
      </c>
      <c r="AA16" s="22">
        <v>411379016</v>
      </c>
    </row>
    <row r="17" spans="1:27" ht="12.75">
      <c r="A17" s="5" t="s">
        <v>43</v>
      </c>
      <c r="B17" s="3"/>
      <c r="C17" s="22">
        <v>282681492</v>
      </c>
      <c r="D17" s="22"/>
      <c r="E17" s="23">
        <v>204416696</v>
      </c>
      <c r="F17" s="24">
        <v>261916696</v>
      </c>
      <c r="G17" s="24">
        <v>3072</v>
      </c>
      <c r="H17" s="24">
        <v>2859404</v>
      </c>
      <c r="I17" s="24">
        <v>5191284</v>
      </c>
      <c r="J17" s="24">
        <v>8053760</v>
      </c>
      <c r="K17" s="24">
        <v>9565615</v>
      </c>
      <c r="L17" s="24">
        <v>11938630</v>
      </c>
      <c r="M17" s="24">
        <v>22903606</v>
      </c>
      <c r="N17" s="24">
        <v>44407851</v>
      </c>
      <c r="O17" s="24">
        <v>1719091</v>
      </c>
      <c r="P17" s="24">
        <v>5684728</v>
      </c>
      <c r="Q17" s="24">
        <v>14053498</v>
      </c>
      <c r="R17" s="24">
        <v>21457317</v>
      </c>
      <c r="S17" s="24"/>
      <c r="T17" s="24"/>
      <c r="U17" s="24"/>
      <c r="V17" s="24"/>
      <c r="W17" s="24">
        <v>73918928</v>
      </c>
      <c r="X17" s="24">
        <v>196437501</v>
      </c>
      <c r="Y17" s="24">
        <v>-122518573</v>
      </c>
      <c r="Z17" s="6">
        <v>-62.37</v>
      </c>
      <c r="AA17" s="22">
        <v>261916696</v>
      </c>
    </row>
    <row r="18" spans="1:27" ht="12.75">
      <c r="A18" s="5" t="s">
        <v>44</v>
      </c>
      <c r="B18" s="3"/>
      <c r="C18" s="22">
        <v>1071358</v>
      </c>
      <c r="D18" s="22"/>
      <c r="E18" s="23">
        <v>3605320</v>
      </c>
      <c r="F18" s="24">
        <v>3605320</v>
      </c>
      <c r="G18" s="24"/>
      <c r="H18" s="24">
        <v>56744</v>
      </c>
      <c r="I18" s="24">
        <v>61186</v>
      </c>
      <c r="J18" s="24">
        <v>117930</v>
      </c>
      <c r="K18" s="24">
        <v>373850</v>
      </c>
      <c r="L18" s="24">
        <v>24234</v>
      </c>
      <c r="M18" s="24">
        <v>86847</v>
      </c>
      <c r="N18" s="24">
        <v>484931</v>
      </c>
      <c r="O18" s="24">
        <v>97246</v>
      </c>
      <c r="P18" s="24">
        <v>62284</v>
      </c>
      <c r="Q18" s="24">
        <v>32155</v>
      </c>
      <c r="R18" s="24">
        <v>191685</v>
      </c>
      <c r="S18" s="24"/>
      <c r="T18" s="24"/>
      <c r="U18" s="24"/>
      <c r="V18" s="24"/>
      <c r="W18" s="24">
        <v>794546</v>
      </c>
      <c r="X18" s="24">
        <v>2703987</v>
      </c>
      <c r="Y18" s="24">
        <v>-1909441</v>
      </c>
      <c r="Z18" s="6">
        <v>-70.62</v>
      </c>
      <c r="AA18" s="22">
        <v>3605320</v>
      </c>
    </row>
    <row r="19" spans="1:27" ht="12.75">
      <c r="A19" s="2" t="s">
        <v>45</v>
      </c>
      <c r="B19" s="8"/>
      <c r="C19" s="19">
        <f aca="true" t="shared" si="3" ref="C19:Y19">SUM(C20:C23)</f>
        <v>3678505144</v>
      </c>
      <c r="D19" s="19">
        <f>SUM(D20:D23)</f>
        <v>0</v>
      </c>
      <c r="E19" s="20">
        <f t="shared" si="3"/>
        <v>4174600626</v>
      </c>
      <c r="F19" s="21">
        <f t="shared" si="3"/>
        <v>4169087484</v>
      </c>
      <c r="G19" s="21">
        <f t="shared" si="3"/>
        <v>441792745</v>
      </c>
      <c r="H19" s="21">
        <f t="shared" si="3"/>
        <v>248738209</v>
      </c>
      <c r="I19" s="21">
        <f t="shared" si="3"/>
        <v>295449819</v>
      </c>
      <c r="J19" s="21">
        <f t="shared" si="3"/>
        <v>985980773</v>
      </c>
      <c r="K19" s="21">
        <f t="shared" si="3"/>
        <v>256979369</v>
      </c>
      <c r="L19" s="21">
        <f t="shared" si="3"/>
        <v>304519230</v>
      </c>
      <c r="M19" s="21">
        <f t="shared" si="3"/>
        <v>475815570</v>
      </c>
      <c r="N19" s="21">
        <f t="shared" si="3"/>
        <v>1037314169</v>
      </c>
      <c r="O19" s="21">
        <f t="shared" si="3"/>
        <v>252613320</v>
      </c>
      <c r="P19" s="21">
        <f t="shared" si="3"/>
        <v>328570486</v>
      </c>
      <c r="Q19" s="21">
        <f t="shared" si="3"/>
        <v>280761029</v>
      </c>
      <c r="R19" s="21">
        <f t="shared" si="3"/>
        <v>861944835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2885239777</v>
      </c>
      <c r="X19" s="21">
        <f t="shared" si="3"/>
        <v>3126815433</v>
      </c>
      <c r="Y19" s="21">
        <f t="shared" si="3"/>
        <v>-241575656</v>
      </c>
      <c r="Z19" s="4">
        <f>+IF(X19&lt;&gt;0,+(Y19/X19)*100,0)</f>
        <v>-7.725932699782731</v>
      </c>
      <c r="AA19" s="19">
        <f>SUM(AA20:AA23)</f>
        <v>4169087484</v>
      </c>
    </row>
    <row r="20" spans="1:27" ht="12.75">
      <c r="A20" s="5" t="s">
        <v>46</v>
      </c>
      <c r="B20" s="3"/>
      <c r="C20" s="22">
        <v>1854974043</v>
      </c>
      <c r="D20" s="22"/>
      <c r="E20" s="23">
        <v>2259484732</v>
      </c>
      <c r="F20" s="24">
        <v>2213271590</v>
      </c>
      <c r="G20" s="24">
        <v>187784559</v>
      </c>
      <c r="H20" s="24">
        <v>159138315</v>
      </c>
      <c r="I20" s="24">
        <v>174363315</v>
      </c>
      <c r="J20" s="24">
        <v>521286189</v>
      </c>
      <c r="K20" s="24">
        <v>161521378</v>
      </c>
      <c r="L20" s="24">
        <v>140441293</v>
      </c>
      <c r="M20" s="24">
        <v>194198973</v>
      </c>
      <c r="N20" s="24">
        <v>496161644</v>
      </c>
      <c r="O20" s="24">
        <v>138252829</v>
      </c>
      <c r="P20" s="24">
        <v>159514369</v>
      </c>
      <c r="Q20" s="24">
        <v>62184492</v>
      </c>
      <c r="R20" s="24">
        <v>359951690</v>
      </c>
      <c r="S20" s="24"/>
      <c r="T20" s="24"/>
      <c r="U20" s="24"/>
      <c r="V20" s="24"/>
      <c r="W20" s="24">
        <v>1377399523</v>
      </c>
      <c r="X20" s="24">
        <v>1659953601</v>
      </c>
      <c r="Y20" s="24">
        <v>-282554078</v>
      </c>
      <c r="Z20" s="6">
        <v>-17.02</v>
      </c>
      <c r="AA20" s="22">
        <v>2213271590</v>
      </c>
    </row>
    <row r="21" spans="1:27" ht="12.75">
      <c r="A21" s="5" t="s">
        <v>47</v>
      </c>
      <c r="B21" s="3"/>
      <c r="C21" s="22">
        <v>796939159</v>
      </c>
      <c r="D21" s="22"/>
      <c r="E21" s="23">
        <v>806126227</v>
      </c>
      <c r="F21" s="24">
        <v>811626227</v>
      </c>
      <c r="G21" s="24">
        <v>137539403</v>
      </c>
      <c r="H21" s="24">
        <v>1359227</v>
      </c>
      <c r="I21" s="24">
        <v>58053054</v>
      </c>
      <c r="J21" s="24">
        <v>196951684</v>
      </c>
      <c r="K21" s="24">
        <v>42631280</v>
      </c>
      <c r="L21" s="24">
        <v>53721013</v>
      </c>
      <c r="M21" s="24">
        <v>119370476</v>
      </c>
      <c r="N21" s="24">
        <v>215722769</v>
      </c>
      <c r="O21" s="24">
        <v>49657190</v>
      </c>
      <c r="P21" s="24">
        <v>108679286</v>
      </c>
      <c r="Q21" s="24">
        <v>63204551</v>
      </c>
      <c r="R21" s="24">
        <v>221541027</v>
      </c>
      <c r="S21" s="24"/>
      <c r="T21" s="24"/>
      <c r="U21" s="24"/>
      <c r="V21" s="24"/>
      <c r="W21" s="24">
        <v>634215480</v>
      </c>
      <c r="X21" s="24">
        <v>608719653</v>
      </c>
      <c r="Y21" s="24">
        <v>25495827</v>
      </c>
      <c r="Z21" s="6">
        <v>4.19</v>
      </c>
      <c r="AA21" s="22">
        <v>811626227</v>
      </c>
    </row>
    <row r="22" spans="1:27" ht="12.75">
      <c r="A22" s="5" t="s">
        <v>48</v>
      </c>
      <c r="B22" s="3"/>
      <c r="C22" s="25">
        <v>602556445</v>
      </c>
      <c r="D22" s="25"/>
      <c r="E22" s="26">
        <v>587568944</v>
      </c>
      <c r="F22" s="27">
        <v>622768944</v>
      </c>
      <c r="G22" s="27">
        <v>36550159</v>
      </c>
      <c r="H22" s="27">
        <v>65550334</v>
      </c>
      <c r="I22" s="27">
        <v>30685496</v>
      </c>
      <c r="J22" s="27">
        <v>132785989</v>
      </c>
      <c r="K22" s="27">
        <v>29224298</v>
      </c>
      <c r="L22" s="27">
        <v>79960784</v>
      </c>
      <c r="M22" s="27">
        <v>93538440</v>
      </c>
      <c r="N22" s="27">
        <v>202723522</v>
      </c>
      <c r="O22" s="27">
        <v>32040934</v>
      </c>
      <c r="P22" s="27">
        <v>37318381</v>
      </c>
      <c r="Q22" s="27">
        <v>43254841</v>
      </c>
      <c r="R22" s="27">
        <v>112614156</v>
      </c>
      <c r="S22" s="27"/>
      <c r="T22" s="27"/>
      <c r="U22" s="27"/>
      <c r="V22" s="27"/>
      <c r="W22" s="27">
        <v>448123667</v>
      </c>
      <c r="X22" s="27">
        <v>467076663</v>
      </c>
      <c r="Y22" s="27">
        <v>-18952996</v>
      </c>
      <c r="Z22" s="7">
        <v>-4.06</v>
      </c>
      <c r="AA22" s="25">
        <v>622768944</v>
      </c>
    </row>
    <row r="23" spans="1:27" ht="12.75">
      <c r="A23" s="5" t="s">
        <v>49</v>
      </c>
      <c r="B23" s="3"/>
      <c r="C23" s="22">
        <v>424035497</v>
      </c>
      <c r="D23" s="22"/>
      <c r="E23" s="23">
        <v>521420723</v>
      </c>
      <c r="F23" s="24">
        <v>521420723</v>
      </c>
      <c r="G23" s="24">
        <v>79918624</v>
      </c>
      <c r="H23" s="24">
        <v>22690333</v>
      </c>
      <c r="I23" s="24">
        <v>32347954</v>
      </c>
      <c r="J23" s="24">
        <v>134956911</v>
      </c>
      <c r="K23" s="24">
        <v>23602413</v>
      </c>
      <c r="L23" s="24">
        <v>30396140</v>
      </c>
      <c r="M23" s="24">
        <v>68707681</v>
      </c>
      <c r="N23" s="24">
        <v>122706234</v>
      </c>
      <c r="O23" s="24">
        <v>32662367</v>
      </c>
      <c r="P23" s="24">
        <v>23058450</v>
      </c>
      <c r="Q23" s="24">
        <v>112117145</v>
      </c>
      <c r="R23" s="24">
        <v>167837962</v>
      </c>
      <c r="S23" s="24"/>
      <c r="T23" s="24"/>
      <c r="U23" s="24"/>
      <c r="V23" s="24"/>
      <c r="W23" s="24">
        <v>425501107</v>
      </c>
      <c r="X23" s="24">
        <v>391065516</v>
      </c>
      <c r="Y23" s="24">
        <v>34435591</v>
      </c>
      <c r="Z23" s="6">
        <v>8.81</v>
      </c>
      <c r="AA23" s="22">
        <v>521420723</v>
      </c>
    </row>
    <row r="24" spans="1:27" ht="12.75">
      <c r="A24" s="2" t="s">
        <v>50</v>
      </c>
      <c r="B24" s="8" t="s">
        <v>51</v>
      </c>
      <c r="C24" s="19">
        <v>25418466</v>
      </c>
      <c r="D24" s="19"/>
      <c r="E24" s="20">
        <v>29650321</v>
      </c>
      <c r="F24" s="21">
        <v>49650321</v>
      </c>
      <c r="G24" s="21">
        <v>2040691</v>
      </c>
      <c r="H24" s="21">
        <v>2007036</v>
      </c>
      <c r="I24" s="21">
        <v>1917710</v>
      </c>
      <c r="J24" s="21">
        <v>5965437</v>
      </c>
      <c r="K24" s="21">
        <v>2339079</v>
      </c>
      <c r="L24" s="21">
        <v>2127281</v>
      </c>
      <c r="M24" s="21">
        <v>2522776</v>
      </c>
      <c r="N24" s="21">
        <v>6989136</v>
      </c>
      <c r="O24" s="21">
        <v>2306665</v>
      </c>
      <c r="P24" s="21">
        <v>2071883</v>
      </c>
      <c r="Q24" s="21">
        <v>2275344</v>
      </c>
      <c r="R24" s="21">
        <v>6653892</v>
      </c>
      <c r="S24" s="21"/>
      <c r="T24" s="21"/>
      <c r="U24" s="21"/>
      <c r="V24" s="21"/>
      <c r="W24" s="21">
        <v>19608465</v>
      </c>
      <c r="X24" s="21">
        <v>37237716</v>
      </c>
      <c r="Y24" s="21">
        <v>-17629251</v>
      </c>
      <c r="Z24" s="4">
        <v>-47.34</v>
      </c>
      <c r="AA24" s="19">
        <v>49650321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7318741406</v>
      </c>
      <c r="D25" s="40">
        <f>+D5+D9+D15+D19+D24</f>
        <v>0</v>
      </c>
      <c r="E25" s="41">
        <f t="shared" si="4"/>
        <v>8117557504</v>
      </c>
      <c r="F25" s="42">
        <f t="shared" si="4"/>
        <v>8470040711</v>
      </c>
      <c r="G25" s="42">
        <f t="shared" si="4"/>
        <v>884369968</v>
      </c>
      <c r="H25" s="42">
        <f t="shared" si="4"/>
        <v>596718888</v>
      </c>
      <c r="I25" s="42">
        <f t="shared" si="4"/>
        <v>463779224</v>
      </c>
      <c r="J25" s="42">
        <f t="shared" si="4"/>
        <v>1944868080</v>
      </c>
      <c r="K25" s="42">
        <f t="shared" si="4"/>
        <v>426327977</v>
      </c>
      <c r="L25" s="42">
        <f t="shared" si="4"/>
        <v>496155494</v>
      </c>
      <c r="M25" s="42">
        <f t="shared" si="4"/>
        <v>1052438303</v>
      </c>
      <c r="N25" s="42">
        <f t="shared" si="4"/>
        <v>1974921774</v>
      </c>
      <c r="O25" s="42">
        <f t="shared" si="4"/>
        <v>455806877</v>
      </c>
      <c r="P25" s="42">
        <f t="shared" si="4"/>
        <v>510241723</v>
      </c>
      <c r="Q25" s="42">
        <f t="shared" si="4"/>
        <v>791360052</v>
      </c>
      <c r="R25" s="42">
        <f t="shared" si="4"/>
        <v>1757408652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5677198506</v>
      </c>
      <c r="X25" s="42">
        <f t="shared" si="4"/>
        <v>6352529949</v>
      </c>
      <c r="Y25" s="42">
        <f t="shared" si="4"/>
        <v>-675331443</v>
      </c>
      <c r="Z25" s="43">
        <f>+IF(X25&lt;&gt;0,+(Y25/X25)*100,0)</f>
        <v>-10.630905299491095</v>
      </c>
      <c r="AA25" s="40">
        <f>+AA5+AA9+AA15+AA19+AA24</f>
        <v>8470040711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1183760494</v>
      </c>
      <c r="D28" s="19">
        <f>SUM(D29:D31)</f>
        <v>0</v>
      </c>
      <c r="E28" s="20">
        <f t="shared" si="5"/>
        <v>1500467461</v>
      </c>
      <c r="F28" s="21">
        <f t="shared" si="5"/>
        <v>1504918003</v>
      </c>
      <c r="G28" s="21">
        <f t="shared" si="5"/>
        <v>104079502</v>
      </c>
      <c r="H28" s="21">
        <f t="shared" si="5"/>
        <v>112340344</v>
      </c>
      <c r="I28" s="21">
        <f t="shared" si="5"/>
        <v>130646243</v>
      </c>
      <c r="J28" s="21">
        <f t="shared" si="5"/>
        <v>347066089</v>
      </c>
      <c r="K28" s="21">
        <f t="shared" si="5"/>
        <v>141969414</v>
      </c>
      <c r="L28" s="21">
        <f t="shared" si="5"/>
        <v>116621384</v>
      </c>
      <c r="M28" s="21">
        <f t="shared" si="5"/>
        <v>110456250</v>
      </c>
      <c r="N28" s="21">
        <f t="shared" si="5"/>
        <v>369047048</v>
      </c>
      <c r="O28" s="21">
        <f t="shared" si="5"/>
        <v>117977007</v>
      </c>
      <c r="P28" s="21">
        <f t="shared" si="5"/>
        <v>109002244</v>
      </c>
      <c r="Q28" s="21">
        <f t="shared" si="5"/>
        <v>113624372</v>
      </c>
      <c r="R28" s="21">
        <f t="shared" si="5"/>
        <v>340603623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1056716760</v>
      </c>
      <c r="X28" s="21">
        <f t="shared" si="5"/>
        <v>1128684465</v>
      </c>
      <c r="Y28" s="21">
        <f t="shared" si="5"/>
        <v>-71967705</v>
      </c>
      <c r="Z28" s="4">
        <f>+IF(X28&lt;&gt;0,+(Y28/X28)*100,0)</f>
        <v>-6.37624661556762</v>
      </c>
      <c r="AA28" s="19">
        <f>SUM(AA29:AA31)</f>
        <v>1504918003</v>
      </c>
    </row>
    <row r="29" spans="1:27" ht="12.75">
      <c r="A29" s="5" t="s">
        <v>32</v>
      </c>
      <c r="B29" s="3"/>
      <c r="C29" s="22">
        <v>420679033</v>
      </c>
      <c r="D29" s="22"/>
      <c r="E29" s="23">
        <v>429182129</v>
      </c>
      <c r="F29" s="24">
        <v>447691848</v>
      </c>
      <c r="G29" s="24">
        <v>34859284</v>
      </c>
      <c r="H29" s="24">
        <v>26622723</v>
      </c>
      <c r="I29" s="24">
        <v>33439542</v>
      </c>
      <c r="J29" s="24">
        <v>94921549</v>
      </c>
      <c r="K29" s="24">
        <v>60063068</v>
      </c>
      <c r="L29" s="24">
        <v>34954346</v>
      </c>
      <c r="M29" s="24">
        <v>29907376</v>
      </c>
      <c r="N29" s="24">
        <v>124924790</v>
      </c>
      <c r="O29" s="24">
        <v>34020544</v>
      </c>
      <c r="P29" s="24">
        <v>30714243</v>
      </c>
      <c r="Q29" s="24">
        <v>30270801</v>
      </c>
      <c r="R29" s="24">
        <v>95005588</v>
      </c>
      <c r="S29" s="24"/>
      <c r="T29" s="24"/>
      <c r="U29" s="24"/>
      <c r="V29" s="24"/>
      <c r="W29" s="24">
        <v>314851927</v>
      </c>
      <c r="X29" s="24">
        <v>335767815</v>
      </c>
      <c r="Y29" s="24">
        <v>-20915888</v>
      </c>
      <c r="Z29" s="6">
        <v>-6.23</v>
      </c>
      <c r="AA29" s="22">
        <v>447691848</v>
      </c>
    </row>
    <row r="30" spans="1:27" ht="12.75">
      <c r="A30" s="5" t="s">
        <v>33</v>
      </c>
      <c r="B30" s="3"/>
      <c r="C30" s="25">
        <v>754038484</v>
      </c>
      <c r="D30" s="25"/>
      <c r="E30" s="26">
        <v>1056121470</v>
      </c>
      <c r="F30" s="27">
        <v>1043162293</v>
      </c>
      <c r="G30" s="27">
        <v>68400908</v>
      </c>
      <c r="H30" s="27">
        <v>84821950</v>
      </c>
      <c r="I30" s="27">
        <v>96140821</v>
      </c>
      <c r="J30" s="27">
        <v>249363679</v>
      </c>
      <c r="K30" s="27">
        <v>81035978</v>
      </c>
      <c r="L30" s="27">
        <v>81038761</v>
      </c>
      <c r="M30" s="27">
        <v>79614161</v>
      </c>
      <c r="N30" s="27">
        <v>241688900</v>
      </c>
      <c r="O30" s="27">
        <v>83212367</v>
      </c>
      <c r="P30" s="27">
        <v>77653651</v>
      </c>
      <c r="Q30" s="27">
        <v>82780668</v>
      </c>
      <c r="R30" s="27">
        <v>243646686</v>
      </c>
      <c r="S30" s="27"/>
      <c r="T30" s="27"/>
      <c r="U30" s="27"/>
      <c r="V30" s="27"/>
      <c r="W30" s="27">
        <v>734699265</v>
      </c>
      <c r="X30" s="27">
        <v>782368893</v>
      </c>
      <c r="Y30" s="27">
        <v>-47669628</v>
      </c>
      <c r="Z30" s="7">
        <v>-6.09</v>
      </c>
      <c r="AA30" s="25">
        <v>1043162293</v>
      </c>
    </row>
    <row r="31" spans="1:27" ht="12.75">
      <c r="A31" s="5" t="s">
        <v>34</v>
      </c>
      <c r="B31" s="3"/>
      <c r="C31" s="22">
        <v>9042977</v>
      </c>
      <c r="D31" s="22"/>
      <c r="E31" s="23">
        <v>15163862</v>
      </c>
      <c r="F31" s="24">
        <v>14063862</v>
      </c>
      <c r="G31" s="24">
        <v>819310</v>
      </c>
      <c r="H31" s="24">
        <v>895671</v>
      </c>
      <c r="I31" s="24">
        <v>1065880</v>
      </c>
      <c r="J31" s="24">
        <v>2780861</v>
      </c>
      <c r="K31" s="24">
        <v>870368</v>
      </c>
      <c r="L31" s="24">
        <v>628277</v>
      </c>
      <c r="M31" s="24">
        <v>934713</v>
      </c>
      <c r="N31" s="24">
        <v>2433358</v>
      </c>
      <c r="O31" s="24">
        <v>744096</v>
      </c>
      <c r="P31" s="24">
        <v>634350</v>
      </c>
      <c r="Q31" s="24">
        <v>572903</v>
      </c>
      <c r="R31" s="24">
        <v>1951349</v>
      </c>
      <c r="S31" s="24"/>
      <c r="T31" s="24"/>
      <c r="U31" s="24"/>
      <c r="V31" s="24"/>
      <c r="W31" s="24">
        <v>7165568</v>
      </c>
      <c r="X31" s="24">
        <v>10547757</v>
      </c>
      <c r="Y31" s="24">
        <v>-3382189</v>
      </c>
      <c r="Z31" s="6">
        <v>-32.07</v>
      </c>
      <c r="AA31" s="22">
        <v>14063862</v>
      </c>
    </row>
    <row r="32" spans="1:27" ht="12.75">
      <c r="A32" s="2" t="s">
        <v>35</v>
      </c>
      <c r="B32" s="3"/>
      <c r="C32" s="19">
        <f aca="true" t="shared" si="6" ref="C32:Y32">SUM(C33:C37)</f>
        <v>1012342525</v>
      </c>
      <c r="D32" s="19">
        <f>SUM(D33:D37)</f>
        <v>0</v>
      </c>
      <c r="E32" s="20">
        <f t="shared" si="6"/>
        <v>990790699</v>
      </c>
      <c r="F32" s="21">
        <f t="shared" si="6"/>
        <v>1033626040</v>
      </c>
      <c r="G32" s="21">
        <f t="shared" si="6"/>
        <v>71568951</v>
      </c>
      <c r="H32" s="21">
        <f t="shared" si="6"/>
        <v>76473826</v>
      </c>
      <c r="I32" s="21">
        <f t="shared" si="6"/>
        <v>95428990</v>
      </c>
      <c r="J32" s="21">
        <f t="shared" si="6"/>
        <v>243471767</v>
      </c>
      <c r="K32" s="21">
        <f t="shared" si="6"/>
        <v>82710902</v>
      </c>
      <c r="L32" s="21">
        <f t="shared" si="6"/>
        <v>85238468</v>
      </c>
      <c r="M32" s="21">
        <f t="shared" si="6"/>
        <v>87968161</v>
      </c>
      <c r="N32" s="21">
        <f t="shared" si="6"/>
        <v>255917531</v>
      </c>
      <c r="O32" s="21">
        <f t="shared" si="6"/>
        <v>95204631</v>
      </c>
      <c r="P32" s="21">
        <f t="shared" si="6"/>
        <v>90077264</v>
      </c>
      <c r="Q32" s="21">
        <f t="shared" si="6"/>
        <v>85302465</v>
      </c>
      <c r="R32" s="21">
        <f t="shared" si="6"/>
        <v>270584360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769973658</v>
      </c>
      <c r="X32" s="21">
        <f t="shared" si="6"/>
        <v>775216746</v>
      </c>
      <c r="Y32" s="21">
        <f t="shared" si="6"/>
        <v>-5243088</v>
      </c>
      <c r="Z32" s="4">
        <f>+IF(X32&lt;&gt;0,+(Y32/X32)*100,0)</f>
        <v>-0.6763383308027765</v>
      </c>
      <c r="AA32" s="19">
        <f>SUM(AA33:AA37)</f>
        <v>1033626040</v>
      </c>
    </row>
    <row r="33" spans="1:27" ht="12.75">
      <c r="A33" s="5" t="s">
        <v>36</v>
      </c>
      <c r="B33" s="3"/>
      <c r="C33" s="22">
        <v>116150337</v>
      </c>
      <c r="D33" s="22"/>
      <c r="E33" s="23">
        <v>104031895</v>
      </c>
      <c r="F33" s="24">
        <v>103581895</v>
      </c>
      <c r="G33" s="24">
        <v>9416641</v>
      </c>
      <c r="H33" s="24">
        <v>8948425</v>
      </c>
      <c r="I33" s="24">
        <v>14254116</v>
      </c>
      <c r="J33" s="24">
        <v>32619182</v>
      </c>
      <c r="K33" s="24">
        <v>12422021</v>
      </c>
      <c r="L33" s="24">
        <v>10445151</v>
      </c>
      <c r="M33" s="24">
        <v>12025973</v>
      </c>
      <c r="N33" s="24">
        <v>34893145</v>
      </c>
      <c r="O33" s="24">
        <v>17160985</v>
      </c>
      <c r="P33" s="24">
        <v>10849400</v>
      </c>
      <c r="Q33" s="24">
        <v>10567731</v>
      </c>
      <c r="R33" s="24">
        <v>38578116</v>
      </c>
      <c r="S33" s="24"/>
      <c r="T33" s="24"/>
      <c r="U33" s="24"/>
      <c r="V33" s="24"/>
      <c r="W33" s="24">
        <v>106090443</v>
      </c>
      <c r="X33" s="24">
        <v>77685642</v>
      </c>
      <c r="Y33" s="24">
        <v>28404801</v>
      </c>
      <c r="Z33" s="6">
        <v>36.56</v>
      </c>
      <c r="AA33" s="22">
        <v>103581895</v>
      </c>
    </row>
    <row r="34" spans="1:27" ht="12.75">
      <c r="A34" s="5" t="s">
        <v>37</v>
      </c>
      <c r="B34" s="3"/>
      <c r="C34" s="22">
        <v>316606541</v>
      </c>
      <c r="D34" s="22"/>
      <c r="E34" s="23">
        <v>239476371</v>
      </c>
      <c r="F34" s="24">
        <v>241834492</v>
      </c>
      <c r="G34" s="24">
        <v>25868338</v>
      </c>
      <c r="H34" s="24">
        <v>29232916</v>
      </c>
      <c r="I34" s="24">
        <v>31878797</v>
      </c>
      <c r="J34" s="24">
        <v>86980051</v>
      </c>
      <c r="K34" s="24">
        <v>31686594</v>
      </c>
      <c r="L34" s="24">
        <v>28589451</v>
      </c>
      <c r="M34" s="24">
        <v>30688164</v>
      </c>
      <c r="N34" s="24">
        <v>90964209</v>
      </c>
      <c r="O34" s="24">
        <v>30449862</v>
      </c>
      <c r="P34" s="24">
        <v>28931442</v>
      </c>
      <c r="Q34" s="24">
        <v>27945375</v>
      </c>
      <c r="R34" s="24">
        <v>87326679</v>
      </c>
      <c r="S34" s="24"/>
      <c r="T34" s="24"/>
      <c r="U34" s="24"/>
      <c r="V34" s="24"/>
      <c r="W34" s="24">
        <v>265270939</v>
      </c>
      <c r="X34" s="24">
        <v>181375272</v>
      </c>
      <c r="Y34" s="24">
        <v>83895667</v>
      </c>
      <c r="Z34" s="6">
        <v>46.26</v>
      </c>
      <c r="AA34" s="22">
        <v>241834492</v>
      </c>
    </row>
    <row r="35" spans="1:27" ht="12.75">
      <c r="A35" s="5" t="s">
        <v>38</v>
      </c>
      <c r="B35" s="3"/>
      <c r="C35" s="22">
        <v>480926034</v>
      </c>
      <c r="D35" s="22"/>
      <c r="E35" s="23">
        <v>401328237</v>
      </c>
      <c r="F35" s="24">
        <v>405092586</v>
      </c>
      <c r="G35" s="24">
        <v>30292826</v>
      </c>
      <c r="H35" s="24">
        <v>31070768</v>
      </c>
      <c r="I35" s="24">
        <v>37524382</v>
      </c>
      <c r="J35" s="24">
        <v>98887976</v>
      </c>
      <c r="K35" s="24">
        <v>31598175</v>
      </c>
      <c r="L35" s="24">
        <v>30462901</v>
      </c>
      <c r="M35" s="24">
        <v>31690229</v>
      </c>
      <c r="N35" s="24">
        <v>93751305</v>
      </c>
      <c r="O35" s="24">
        <v>37908235</v>
      </c>
      <c r="P35" s="24">
        <v>32278340</v>
      </c>
      <c r="Q35" s="24">
        <v>30226743</v>
      </c>
      <c r="R35" s="24">
        <v>100413318</v>
      </c>
      <c r="S35" s="24"/>
      <c r="T35" s="24"/>
      <c r="U35" s="24"/>
      <c r="V35" s="24"/>
      <c r="W35" s="24">
        <v>293052599</v>
      </c>
      <c r="X35" s="24">
        <v>303818634</v>
      </c>
      <c r="Y35" s="24">
        <v>-10766035</v>
      </c>
      <c r="Z35" s="6">
        <v>-3.54</v>
      </c>
      <c r="AA35" s="22">
        <v>405092586</v>
      </c>
    </row>
    <row r="36" spans="1:27" ht="12.75">
      <c r="A36" s="5" t="s">
        <v>39</v>
      </c>
      <c r="B36" s="3"/>
      <c r="C36" s="22">
        <v>57396559</v>
      </c>
      <c r="D36" s="22"/>
      <c r="E36" s="23">
        <v>201210166</v>
      </c>
      <c r="F36" s="24">
        <v>236876514</v>
      </c>
      <c r="G36" s="24">
        <v>2997087</v>
      </c>
      <c r="H36" s="24">
        <v>4320615</v>
      </c>
      <c r="I36" s="24">
        <v>8134486</v>
      </c>
      <c r="J36" s="24">
        <v>15452188</v>
      </c>
      <c r="K36" s="24">
        <v>3822812</v>
      </c>
      <c r="L36" s="24">
        <v>12045124</v>
      </c>
      <c r="M36" s="24">
        <v>10159790</v>
      </c>
      <c r="N36" s="24">
        <v>26027726</v>
      </c>
      <c r="O36" s="24">
        <v>6249469</v>
      </c>
      <c r="P36" s="24">
        <v>14875768</v>
      </c>
      <c r="Q36" s="24">
        <v>13475280</v>
      </c>
      <c r="R36" s="24">
        <v>34600517</v>
      </c>
      <c r="S36" s="24"/>
      <c r="T36" s="24"/>
      <c r="U36" s="24"/>
      <c r="V36" s="24"/>
      <c r="W36" s="24">
        <v>76080431</v>
      </c>
      <c r="X36" s="24">
        <v>177657030</v>
      </c>
      <c r="Y36" s="24">
        <v>-101576599</v>
      </c>
      <c r="Z36" s="6">
        <v>-57.18</v>
      </c>
      <c r="AA36" s="22">
        <v>236876514</v>
      </c>
    </row>
    <row r="37" spans="1:27" ht="12.75">
      <c r="A37" s="5" t="s">
        <v>40</v>
      </c>
      <c r="B37" s="3"/>
      <c r="C37" s="25">
        <v>41263054</v>
      </c>
      <c r="D37" s="25"/>
      <c r="E37" s="26">
        <v>44744030</v>
      </c>
      <c r="F37" s="27">
        <v>46240553</v>
      </c>
      <c r="G37" s="27">
        <v>2994059</v>
      </c>
      <c r="H37" s="27">
        <v>2901102</v>
      </c>
      <c r="I37" s="27">
        <v>3637209</v>
      </c>
      <c r="J37" s="27">
        <v>9532370</v>
      </c>
      <c r="K37" s="27">
        <v>3181300</v>
      </c>
      <c r="L37" s="27">
        <v>3695841</v>
      </c>
      <c r="M37" s="27">
        <v>3404005</v>
      </c>
      <c r="N37" s="27">
        <v>10281146</v>
      </c>
      <c r="O37" s="27">
        <v>3436080</v>
      </c>
      <c r="P37" s="27">
        <v>3142314</v>
      </c>
      <c r="Q37" s="27">
        <v>3087336</v>
      </c>
      <c r="R37" s="27">
        <v>9665730</v>
      </c>
      <c r="S37" s="27"/>
      <c r="T37" s="27"/>
      <c r="U37" s="27"/>
      <c r="V37" s="27"/>
      <c r="W37" s="27">
        <v>29479246</v>
      </c>
      <c r="X37" s="27">
        <v>34680168</v>
      </c>
      <c r="Y37" s="27">
        <v>-5200922</v>
      </c>
      <c r="Z37" s="7">
        <v>-15</v>
      </c>
      <c r="AA37" s="25">
        <v>46240553</v>
      </c>
    </row>
    <row r="38" spans="1:27" ht="12.75">
      <c r="A38" s="2" t="s">
        <v>41</v>
      </c>
      <c r="B38" s="8"/>
      <c r="C38" s="19">
        <f aca="true" t="shared" si="7" ref="C38:Y38">SUM(C39:C41)</f>
        <v>1276458835</v>
      </c>
      <c r="D38" s="19">
        <f>SUM(D39:D41)</f>
        <v>0</v>
      </c>
      <c r="E38" s="20">
        <f t="shared" si="7"/>
        <v>831639675</v>
      </c>
      <c r="F38" s="21">
        <f t="shared" si="7"/>
        <v>793343973</v>
      </c>
      <c r="G38" s="21">
        <f t="shared" si="7"/>
        <v>108202480</v>
      </c>
      <c r="H38" s="21">
        <f t="shared" si="7"/>
        <v>110792620</v>
      </c>
      <c r="I38" s="21">
        <f t="shared" si="7"/>
        <v>139923215</v>
      </c>
      <c r="J38" s="21">
        <f t="shared" si="7"/>
        <v>358918315</v>
      </c>
      <c r="K38" s="21">
        <f t="shared" si="7"/>
        <v>128048081</v>
      </c>
      <c r="L38" s="21">
        <f t="shared" si="7"/>
        <v>124236957</v>
      </c>
      <c r="M38" s="21">
        <f t="shared" si="7"/>
        <v>140172065</v>
      </c>
      <c r="N38" s="21">
        <f t="shared" si="7"/>
        <v>392457103</v>
      </c>
      <c r="O38" s="21">
        <f t="shared" si="7"/>
        <v>133306991</v>
      </c>
      <c r="P38" s="21">
        <f t="shared" si="7"/>
        <v>128307053</v>
      </c>
      <c r="Q38" s="21">
        <f t="shared" si="7"/>
        <v>129858063</v>
      </c>
      <c r="R38" s="21">
        <f t="shared" si="7"/>
        <v>391472107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1142847525</v>
      </c>
      <c r="X38" s="21">
        <f t="shared" si="7"/>
        <v>595006074</v>
      </c>
      <c r="Y38" s="21">
        <f t="shared" si="7"/>
        <v>547841451</v>
      </c>
      <c r="Z38" s="4">
        <f>+IF(X38&lt;&gt;0,+(Y38/X38)*100,0)</f>
        <v>92.07325352446738</v>
      </c>
      <c r="AA38" s="19">
        <f>SUM(AA39:AA41)</f>
        <v>793343973</v>
      </c>
    </row>
    <row r="39" spans="1:27" ht="12.75">
      <c r="A39" s="5" t="s">
        <v>42</v>
      </c>
      <c r="B39" s="3"/>
      <c r="C39" s="22">
        <v>448726212</v>
      </c>
      <c r="D39" s="22"/>
      <c r="E39" s="23">
        <v>212100552</v>
      </c>
      <c r="F39" s="24">
        <v>224456281</v>
      </c>
      <c r="G39" s="24">
        <v>42016376</v>
      </c>
      <c r="H39" s="24">
        <v>42548512</v>
      </c>
      <c r="I39" s="24">
        <v>51419446</v>
      </c>
      <c r="J39" s="24">
        <v>135984334</v>
      </c>
      <c r="K39" s="24">
        <v>45740263</v>
      </c>
      <c r="L39" s="24">
        <v>46433832</v>
      </c>
      <c r="M39" s="24">
        <v>47241667</v>
      </c>
      <c r="N39" s="24">
        <v>139415762</v>
      </c>
      <c r="O39" s="24">
        <v>46139692</v>
      </c>
      <c r="P39" s="24">
        <v>44602672</v>
      </c>
      <c r="Q39" s="24">
        <v>44356205</v>
      </c>
      <c r="R39" s="24">
        <v>135098569</v>
      </c>
      <c r="S39" s="24"/>
      <c r="T39" s="24"/>
      <c r="U39" s="24"/>
      <c r="V39" s="24"/>
      <c r="W39" s="24">
        <v>410498665</v>
      </c>
      <c r="X39" s="24">
        <v>168340824</v>
      </c>
      <c r="Y39" s="24">
        <v>242157841</v>
      </c>
      <c r="Z39" s="6">
        <v>143.85</v>
      </c>
      <c r="AA39" s="22">
        <v>224456281</v>
      </c>
    </row>
    <row r="40" spans="1:27" ht="12.75">
      <c r="A40" s="5" t="s">
        <v>43</v>
      </c>
      <c r="B40" s="3"/>
      <c r="C40" s="22">
        <v>803240080</v>
      </c>
      <c r="D40" s="22"/>
      <c r="E40" s="23">
        <v>596714680</v>
      </c>
      <c r="F40" s="24">
        <v>546113249</v>
      </c>
      <c r="G40" s="24">
        <v>63961969</v>
      </c>
      <c r="H40" s="24">
        <v>66011535</v>
      </c>
      <c r="I40" s="24">
        <v>86028246</v>
      </c>
      <c r="J40" s="24">
        <v>216001750</v>
      </c>
      <c r="K40" s="24">
        <v>80062881</v>
      </c>
      <c r="L40" s="24">
        <v>75560002</v>
      </c>
      <c r="M40" s="24">
        <v>90286589</v>
      </c>
      <c r="N40" s="24">
        <v>245909472</v>
      </c>
      <c r="O40" s="24">
        <v>84835673</v>
      </c>
      <c r="P40" s="24">
        <v>81456582</v>
      </c>
      <c r="Q40" s="24">
        <v>83272815</v>
      </c>
      <c r="R40" s="24">
        <v>249565070</v>
      </c>
      <c r="S40" s="24"/>
      <c r="T40" s="24"/>
      <c r="U40" s="24"/>
      <c r="V40" s="24"/>
      <c r="W40" s="24">
        <v>711476292</v>
      </c>
      <c r="X40" s="24">
        <v>409584645</v>
      </c>
      <c r="Y40" s="24">
        <v>301891647</v>
      </c>
      <c r="Z40" s="6">
        <v>73.71</v>
      </c>
      <c r="AA40" s="22">
        <v>546113249</v>
      </c>
    </row>
    <row r="41" spans="1:27" ht="12.75">
      <c r="A41" s="5" t="s">
        <v>44</v>
      </c>
      <c r="B41" s="3"/>
      <c r="C41" s="22">
        <v>24492543</v>
      </c>
      <c r="D41" s="22"/>
      <c r="E41" s="23">
        <v>22824443</v>
      </c>
      <c r="F41" s="24">
        <v>22774443</v>
      </c>
      <c r="G41" s="24">
        <v>2224135</v>
      </c>
      <c r="H41" s="24">
        <v>2232573</v>
      </c>
      <c r="I41" s="24">
        <v>2475523</v>
      </c>
      <c r="J41" s="24">
        <v>6932231</v>
      </c>
      <c r="K41" s="24">
        <v>2244937</v>
      </c>
      <c r="L41" s="24">
        <v>2243123</v>
      </c>
      <c r="M41" s="24">
        <v>2643809</v>
      </c>
      <c r="N41" s="24">
        <v>7131869</v>
      </c>
      <c r="O41" s="24">
        <v>2331626</v>
      </c>
      <c r="P41" s="24">
        <v>2247799</v>
      </c>
      <c r="Q41" s="24">
        <v>2229043</v>
      </c>
      <c r="R41" s="24">
        <v>6808468</v>
      </c>
      <c r="S41" s="24"/>
      <c r="T41" s="24"/>
      <c r="U41" s="24"/>
      <c r="V41" s="24"/>
      <c r="W41" s="24">
        <v>20872568</v>
      </c>
      <c r="X41" s="24">
        <v>17080605</v>
      </c>
      <c r="Y41" s="24">
        <v>3791963</v>
      </c>
      <c r="Z41" s="6">
        <v>22.2</v>
      </c>
      <c r="AA41" s="22">
        <v>22774443</v>
      </c>
    </row>
    <row r="42" spans="1:27" ht="12.75">
      <c r="A42" s="2" t="s">
        <v>45</v>
      </c>
      <c r="B42" s="8"/>
      <c r="C42" s="19">
        <f aca="true" t="shared" si="8" ref="C42:Y42">SUM(C43:C46)</f>
        <v>3318954101</v>
      </c>
      <c r="D42" s="19">
        <f>SUM(D43:D46)</f>
        <v>0</v>
      </c>
      <c r="E42" s="20">
        <f t="shared" si="8"/>
        <v>3676200183</v>
      </c>
      <c r="F42" s="21">
        <f t="shared" si="8"/>
        <v>3666494154</v>
      </c>
      <c r="G42" s="21">
        <f t="shared" si="8"/>
        <v>339930308</v>
      </c>
      <c r="H42" s="21">
        <f t="shared" si="8"/>
        <v>355259652</v>
      </c>
      <c r="I42" s="21">
        <f t="shared" si="8"/>
        <v>278429476</v>
      </c>
      <c r="J42" s="21">
        <f t="shared" si="8"/>
        <v>973619436</v>
      </c>
      <c r="K42" s="21">
        <f t="shared" si="8"/>
        <v>296100229</v>
      </c>
      <c r="L42" s="21">
        <f t="shared" si="8"/>
        <v>325951753</v>
      </c>
      <c r="M42" s="21">
        <f t="shared" si="8"/>
        <v>262866874</v>
      </c>
      <c r="N42" s="21">
        <f t="shared" si="8"/>
        <v>884918856</v>
      </c>
      <c r="O42" s="21">
        <f t="shared" si="8"/>
        <v>241214431</v>
      </c>
      <c r="P42" s="21">
        <f t="shared" si="8"/>
        <v>261472119</v>
      </c>
      <c r="Q42" s="21">
        <f t="shared" si="8"/>
        <v>275420405</v>
      </c>
      <c r="R42" s="21">
        <f t="shared" si="8"/>
        <v>778106955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2636645247</v>
      </c>
      <c r="X42" s="21">
        <f t="shared" si="8"/>
        <v>2749868973</v>
      </c>
      <c r="Y42" s="21">
        <f t="shared" si="8"/>
        <v>-113223726</v>
      </c>
      <c r="Z42" s="4">
        <f>+IF(X42&lt;&gt;0,+(Y42/X42)*100,0)</f>
        <v>-4.117422579464844</v>
      </c>
      <c r="AA42" s="19">
        <f>SUM(AA43:AA46)</f>
        <v>3666494154</v>
      </c>
    </row>
    <row r="43" spans="1:27" ht="12.75">
      <c r="A43" s="5" t="s">
        <v>46</v>
      </c>
      <c r="B43" s="3"/>
      <c r="C43" s="22">
        <v>2027332013</v>
      </c>
      <c r="D43" s="22"/>
      <c r="E43" s="23">
        <v>2262563302</v>
      </c>
      <c r="F43" s="24">
        <v>2240566180</v>
      </c>
      <c r="G43" s="24">
        <v>274058380</v>
      </c>
      <c r="H43" s="24">
        <v>247832679</v>
      </c>
      <c r="I43" s="24">
        <v>174000783</v>
      </c>
      <c r="J43" s="24">
        <v>695891842</v>
      </c>
      <c r="K43" s="24">
        <v>182489587</v>
      </c>
      <c r="L43" s="24">
        <v>175664598</v>
      </c>
      <c r="M43" s="24">
        <v>159531082</v>
      </c>
      <c r="N43" s="24">
        <v>517685267</v>
      </c>
      <c r="O43" s="24">
        <v>145057498</v>
      </c>
      <c r="P43" s="24">
        <v>179070605</v>
      </c>
      <c r="Q43" s="24">
        <v>178555685</v>
      </c>
      <c r="R43" s="24">
        <v>502683788</v>
      </c>
      <c r="S43" s="24"/>
      <c r="T43" s="24"/>
      <c r="U43" s="24"/>
      <c r="V43" s="24"/>
      <c r="W43" s="24">
        <v>1716260897</v>
      </c>
      <c r="X43" s="24">
        <v>1680424155</v>
      </c>
      <c r="Y43" s="24">
        <v>35836742</v>
      </c>
      <c r="Z43" s="6">
        <v>2.13</v>
      </c>
      <c r="AA43" s="22">
        <v>2240566180</v>
      </c>
    </row>
    <row r="44" spans="1:27" ht="12.75">
      <c r="A44" s="5" t="s">
        <v>47</v>
      </c>
      <c r="B44" s="3"/>
      <c r="C44" s="22">
        <v>599886835</v>
      </c>
      <c r="D44" s="22"/>
      <c r="E44" s="23">
        <v>615515951</v>
      </c>
      <c r="F44" s="24">
        <v>619999497</v>
      </c>
      <c r="G44" s="24">
        <v>33473626</v>
      </c>
      <c r="H44" s="24">
        <v>51008569</v>
      </c>
      <c r="I44" s="24">
        <v>50627150</v>
      </c>
      <c r="J44" s="24">
        <v>135109345</v>
      </c>
      <c r="K44" s="24">
        <v>38381239</v>
      </c>
      <c r="L44" s="24">
        <v>56302752</v>
      </c>
      <c r="M44" s="24">
        <v>45523826</v>
      </c>
      <c r="N44" s="24">
        <v>140207817</v>
      </c>
      <c r="O44" s="24">
        <v>44702075</v>
      </c>
      <c r="P44" s="24">
        <v>38796808</v>
      </c>
      <c r="Q44" s="24">
        <v>38969030</v>
      </c>
      <c r="R44" s="24">
        <v>122467913</v>
      </c>
      <c r="S44" s="24"/>
      <c r="T44" s="24"/>
      <c r="U44" s="24"/>
      <c r="V44" s="24"/>
      <c r="W44" s="24">
        <v>397785075</v>
      </c>
      <c r="X44" s="24">
        <v>464999256</v>
      </c>
      <c r="Y44" s="24">
        <v>-67214181</v>
      </c>
      <c r="Z44" s="6">
        <v>-14.45</v>
      </c>
      <c r="AA44" s="22">
        <v>619999497</v>
      </c>
    </row>
    <row r="45" spans="1:27" ht="12.75">
      <c r="A45" s="5" t="s">
        <v>48</v>
      </c>
      <c r="B45" s="3"/>
      <c r="C45" s="25">
        <v>301628433</v>
      </c>
      <c r="D45" s="25"/>
      <c r="E45" s="26">
        <v>436078391</v>
      </c>
      <c r="F45" s="27">
        <v>435878391</v>
      </c>
      <c r="G45" s="27">
        <v>12006769</v>
      </c>
      <c r="H45" s="27">
        <v>21841118</v>
      </c>
      <c r="I45" s="27">
        <v>19885205</v>
      </c>
      <c r="J45" s="27">
        <v>53733092</v>
      </c>
      <c r="K45" s="27">
        <v>36481013</v>
      </c>
      <c r="L45" s="27">
        <v>52253512</v>
      </c>
      <c r="M45" s="27">
        <v>24405770</v>
      </c>
      <c r="N45" s="27">
        <v>113140295</v>
      </c>
      <c r="O45" s="27">
        <v>24117918</v>
      </c>
      <c r="P45" s="27">
        <v>17583960</v>
      </c>
      <c r="Q45" s="27">
        <v>15407837</v>
      </c>
      <c r="R45" s="27">
        <v>57109715</v>
      </c>
      <c r="S45" s="27"/>
      <c r="T45" s="27"/>
      <c r="U45" s="27"/>
      <c r="V45" s="27"/>
      <c r="W45" s="27">
        <v>223983102</v>
      </c>
      <c r="X45" s="27">
        <v>326908431</v>
      </c>
      <c r="Y45" s="27">
        <v>-102925329</v>
      </c>
      <c r="Z45" s="7">
        <v>-31.48</v>
      </c>
      <c r="AA45" s="25">
        <v>435878391</v>
      </c>
    </row>
    <row r="46" spans="1:27" ht="12.75">
      <c r="A46" s="5" t="s">
        <v>49</v>
      </c>
      <c r="B46" s="3"/>
      <c r="C46" s="22">
        <v>390106820</v>
      </c>
      <c r="D46" s="22"/>
      <c r="E46" s="23">
        <v>362042539</v>
      </c>
      <c r="F46" s="24">
        <v>370050086</v>
      </c>
      <c r="G46" s="24">
        <v>20391533</v>
      </c>
      <c r="H46" s="24">
        <v>34577286</v>
      </c>
      <c r="I46" s="24">
        <v>33916338</v>
      </c>
      <c r="J46" s="24">
        <v>88885157</v>
      </c>
      <c r="K46" s="24">
        <v>38748390</v>
      </c>
      <c r="L46" s="24">
        <v>41730891</v>
      </c>
      <c r="M46" s="24">
        <v>33406196</v>
      </c>
      <c r="N46" s="24">
        <v>113885477</v>
      </c>
      <c r="O46" s="24">
        <v>27336940</v>
      </c>
      <c r="P46" s="24">
        <v>26020746</v>
      </c>
      <c r="Q46" s="24">
        <v>42487853</v>
      </c>
      <c r="R46" s="24">
        <v>95845539</v>
      </c>
      <c r="S46" s="24"/>
      <c r="T46" s="24"/>
      <c r="U46" s="24"/>
      <c r="V46" s="24"/>
      <c r="W46" s="24">
        <v>298616173</v>
      </c>
      <c r="X46" s="24">
        <v>277537131</v>
      </c>
      <c r="Y46" s="24">
        <v>21079042</v>
      </c>
      <c r="Z46" s="6">
        <v>7.6</v>
      </c>
      <c r="AA46" s="22">
        <v>370050086</v>
      </c>
    </row>
    <row r="47" spans="1:27" ht="12.75">
      <c r="A47" s="2" t="s">
        <v>50</v>
      </c>
      <c r="B47" s="8" t="s">
        <v>51</v>
      </c>
      <c r="C47" s="19">
        <v>86866576</v>
      </c>
      <c r="D47" s="19"/>
      <c r="E47" s="20">
        <v>142999816</v>
      </c>
      <c r="F47" s="21">
        <v>141599816</v>
      </c>
      <c r="G47" s="21">
        <v>23427693</v>
      </c>
      <c r="H47" s="21">
        <v>4832901</v>
      </c>
      <c r="I47" s="21">
        <v>6876753</v>
      </c>
      <c r="J47" s="21">
        <v>35137347</v>
      </c>
      <c r="K47" s="21">
        <v>7150739</v>
      </c>
      <c r="L47" s="21">
        <v>8197763</v>
      </c>
      <c r="M47" s="21">
        <v>13121791</v>
      </c>
      <c r="N47" s="21">
        <v>28470293</v>
      </c>
      <c r="O47" s="21">
        <v>8152057</v>
      </c>
      <c r="P47" s="21">
        <v>27325864</v>
      </c>
      <c r="Q47" s="21">
        <v>7218826</v>
      </c>
      <c r="R47" s="21">
        <v>42696747</v>
      </c>
      <c r="S47" s="21"/>
      <c r="T47" s="21"/>
      <c r="U47" s="21"/>
      <c r="V47" s="21"/>
      <c r="W47" s="21">
        <v>106304387</v>
      </c>
      <c r="X47" s="21">
        <v>106199091</v>
      </c>
      <c r="Y47" s="21">
        <v>105296</v>
      </c>
      <c r="Z47" s="4">
        <v>0.1</v>
      </c>
      <c r="AA47" s="19">
        <v>141599816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6878382531</v>
      </c>
      <c r="D48" s="40">
        <f>+D28+D32+D38+D42+D47</f>
        <v>0</v>
      </c>
      <c r="E48" s="41">
        <f t="shared" si="9"/>
        <v>7142097834</v>
      </c>
      <c r="F48" s="42">
        <f t="shared" si="9"/>
        <v>7139981986</v>
      </c>
      <c r="G48" s="42">
        <f t="shared" si="9"/>
        <v>647208934</v>
      </c>
      <c r="H48" s="42">
        <f t="shared" si="9"/>
        <v>659699343</v>
      </c>
      <c r="I48" s="42">
        <f t="shared" si="9"/>
        <v>651304677</v>
      </c>
      <c r="J48" s="42">
        <f t="shared" si="9"/>
        <v>1958212954</v>
      </c>
      <c r="K48" s="42">
        <f t="shared" si="9"/>
        <v>655979365</v>
      </c>
      <c r="L48" s="42">
        <f t="shared" si="9"/>
        <v>660246325</v>
      </c>
      <c r="M48" s="42">
        <f t="shared" si="9"/>
        <v>614585141</v>
      </c>
      <c r="N48" s="42">
        <f t="shared" si="9"/>
        <v>1930810831</v>
      </c>
      <c r="O48" s="42">
        <f t="shared" si="9"/>
        <v>595855117</v>
      </c>
      <c r="P48" s="42">
        <f t="shared" si="9"/>
        <v>616184544</v>
      </c>
      <c r="Q48" s="42">
        <f t="shared" si="9"/>
        <v>611424131</v>
      </c>
      <c r="R48" s="42">
        <f t="shared" si="9"/>
        <v>1823463792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5712487577</v>
      </c>
      <c r="X48" s="42">
        <f t="shared" si="9"/>
        <v>5354975349</v>
      </c>
      <c r="Y48" s="42">
        <f t="shared" si="9"/>
        <v>357512228</v>
      </c>
      <c r="Z48" s="43">
        <f>+IF(X48&lt;&gt;0,+(Y48/X48)*100,0)</f>
        <v>6.67626281541637</v>
      </c>
      <c r="AA48" s="40">
        <f>+AA28+AA32+AA38+AA42+AA47</f>
        <v>7139981986</v>
      </c>
    </row>
    <row r="49" spans="1:27" ht="12.75">
      <c r="A49" s="14" t="s">
        <v>65</v>
      </c>
      <c r="B49" s="15"/>
      <c r="C49" s="44">
        <f aca="true" t="shared" si="10" ref="C49:Y49">+C25-C48</f>
        <v>440358875</v>
      </c>
      <c r="D49" s="44">
        <f>+D25-D48</f>
        <v>0</v>
      </c>
      <c r="E49" s="45">
        <f t="shared" si="10"/>
        <v>975459670</v>
      </c>
      <c r="F49" s="46">
        <f t="shared" si="10"/>
        <v>1330058725</v>
      </c>
      <c r="G49" s="46">
        <f t="shared" si="10"/>
        <v>237161034</v>
      </c>
      <c r="H49" s="46">
        <f t="shared" si="10"/>
        <v>-62980455</v>
      </c>
      <c r="I49" s="46">
        <f t="shared" si="10"/>
        <v>-187525453</v>
      </c>
      <c r="J49" s="46">
        <f t="shared" si="10"/>
        <v>-13344874</v>
      </c>
      <c r="K49" s="46">
        <f t="shared" si="10"/>
        <v>-229651388</v>
      </c>
      <c r="L49" s="46">
        <f t="shared" si="10"/>
        <v>-164090831</v>
      </c>
      <c r="M49" s="46">
        <f t="shared" si="10"/>
        <v>437853162</v>
      </c>
      <c r="N49" s="46">
        <f t="shared" si="10"/>
        <v>44110943</v>
      </c>
      <c r="O49" s="46">
        <f t="shared" si="10"/>
        <v>-140048240</v>
      </c>
      <c r="P49" s="46">
        <f t="shared" si="10"/>
        <v>-105942821</v>
      </c>
      <c r="Q49" s="46">
        <f t="shared" si="10"/>
        <v>179935921</v>
      </c>
      <c r="R49" s="46">
        <f t="shared" si="10"/>
        <v>-66055140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-35289071</v>
      </c>
      <c r="X49" s="46">
        <f>IF(F25=F48,0,X25-X48)</f>
        <v>997554600</v>
      </c>
      <c r="Y49" s="46">
        <f t="shared" si="10"/>
        <v>-1032843671</v>
      </c>
      <c r="Z49" s="47">
        <f>+IF(X49&lt;&gt;0,+(Y49/X49)*100,0)</f>
        <v>-103.5375578439516</v>
      </c>
      <c r="AA49" s="44">
        <f>+AA25-AA48</f>
        <v>1330058725</v>
      </c>
    </row>
    <row r="50" spans="1:27" ht="12.75">
      <c r="A50" s="16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68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69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3268696010</v>
      </c>
      <c r="F5" s="21">
        <f t="shared" si="0"/>
        <v>3268696010</v>
      </c>
      <c r="G5" s="21">
        <f t="shared" si="0"/>
        <v>2923152494</v>
      </c>
      <c r="H5" s="21">
        <f t="shared" si="0"/>
        <v>0</v>
      </c>
      <c r="I5" s="21">
        <f t="shared" si="0"/>
        <v>15405565</v>
      </c>
      <c r="J5" s="21">
        <f t="shared" si="0"/>
        <v>2938558059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-312105610</v>
      </c>
      <c r="P5" s="21">
        <f t="shared" si="0"/>
        <v>0</v>
      </c>
      <c r="Q5" s="21">
        <f t="shared" si="0"/>
        <v>0</v>
      </c>
      <c r="R5" s="21">
        <f t="shared" si="0"/>
        <v>-312105610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2626452449</v>
      </c>
      <c r="X5" s="21">
        <f t="shared" si="0"/>
        <v>2451522105</v>
      </c>
      <c r="Y5" s="21">
        <f t="shared" si="0"/>
        <v>174930344</v>
      </c>
      <c r="Z5" s="4">
        <f>+IF(X5&lt;&gt;0,+(Y5/X5)*100,0)</f>
        <v>7.135580937378494</v>
      </c>
      <c r="AA5" s="19">
        <f>SUM(AA6:AA8)</f>
        <v>3268696010</v>
      </c>
    </row>
    <row r="6" spans="1:27" ht="12.75">
      <c r="A6" s="5" t="s">
        <v>32</v>
      </c>
      <c r="B6" s="3"/>
      <c r="C6" s="22"/>
      <c r="D6" s="22"/>
      <c r="E6" s="23">
        <v>40000</v>
      </c>
      <c r="F6" s="24">
        <v>40000</v>
      </c>
      <c r="G6" s="24">
        <v>62624</v>
      </c>
      <c r="H6" s="24"/>
      <c r="I6" s="24">
        <v>67116</v>
      </c>
      <c r="J6" s="24">
        <v>129740</v>
      </c>
      <c r="K6" s="24"/>
      <c r="L6" s="24"/>
      <c r="M6" s="24"/>
      <c r="N6" s="24"/>
      <c r="O6" s="24">
        <v>59878</v>
      </c>
      <c r="P6" s="24"/>
      <c r="Q6" s="24"/>
      <c r="R6" s="24">
        <v>59878</v>
      </c>
      <c r="S6" s="24"/>
      <c r="T6" s="24"/>
      <c r="U6" s="24"/>
      <c r="V6" s="24"/>
      <c r="W6" s="24">
        <v>189618</v>
      </c>
      <c r="X6" s="24">
        <v>29997</v>
      </c>
      <c r="Y6" s="24">
        <v>159621</v>
      </c>
      <c r="Z6" s="6">
        <v>532.12</v>
      </c>
      <c r="AA6" s="22">
        <v>40000</v>
      </c>
    </row>
    <row r="7" spans="1:27" ht="12.75">
      <c r="A7" s="5" t="s">
        <v>33</v>
      </c>
      <c r="B7" s="3"/>
      <c r="C7" s="25"/>
      <c r="D7" s="25"/>
      <c r="E7" s="26">
        <v>3268654010</v>
      </c>
      <c r="F7" s="27">
        <v>3268654010</v>
      </c>
      <c r="G7" s="27">
        <v>2923089870</v>
      </c>
      <c r="H7" s="27"/>
      <c r="I7" s="27">
        <v>15338449</v>
      </c>
      <c r="J7" s="27">
        <v>2938428319</v>
      </c>
      <c r="K7" s="27"/>
      <c r="L7" s="27"/>
      <c r="M7" s="27"/>
      <c r="N7" s="27"/>
      <c r="O7" s="27">
        <v>-312165488</v>
      </c>
      <c r="P7" s="27"/>
      <c r="Q7" s="27"/>
      <c r="R7" s="27">
        <v>-312165488</v>
      </c>
      <c r="S7" s="27"/>
      <c r="T7" s="27"/>
      <c r="U7" s="27"/>
      <c r="V7" s="27"/>
      <c r="W7" s="27">
        <v>2626262831</v>
      </c>
      <c r="X7" s="27">
        <v>2451490605</v>
      </c>
      <c r="Y7" s="27">
        <v>174772226</v>
      </c>
      <c r="Z7" s="7">
        <v>7.13</v>
      </c>
      <c r="AA7" s="25">
        <v>3268654010</v>
      </c>
    </row>
    <row r="8" spans="1:27" ht="12.75">
      <c r="A8" s="5" t="s">
        <v>34</v>
      </c>
      <c r="B8" s="3"/>
      <c r="C8" s="22"/>
      <c r="D8" s="22"/>
      <c r="E8" s="23">
        <v>2000</v>
      </c>
      <c r="F8" s="24">
        <v>2000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1503</v>
      </c>
      <c r="Y8" s="24">
        <v>-1503</v>
      </c>
      <c r="Z8" s="6">
        <v>-100</v>
      </c>
      <c r="AA8" s="22">
        <v>2000</v>
      </c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1086697070</v>
      </c>
      <c r="F9" s="21">
        <f t="shared" si="1"/>
        <v>1086697070</v>
      </c>
      <c r="G9" s="21">
        <f t="shared" si="1"/>
        <v>5829199</v>
      </c>
      <c r="H9" s="21">
        <f t="shared" si="1"/>
        <v>0</v>
      </c>
      <c r="I9" s="21">
        <f t="shared" si="1"/>
        <v>4323350</v>
      </c>
      <c r="J9" s="21">
        <f t="shared" si="1"/>
        <v>10152549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161263268</v>
      </c>
      <c r="P9" s="21">
        <f t="shared" si="1"/>
        <v>0</v>
      </c>
      <c r="Q9" s="21">
        <f t="shared" si="1"/>
        <v>0</v>
      </c>
      <c r="R9" s="21">
        <f t="shared" si="1"/>
        <v>161263268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171415817</v>
      </c>
      <c r="X9" s="21">
        <f t="shared" si="1"/>
        <v>815023053</v>
      </c>
      <c r="Y9" s="21">
        <f t="shared" si="1"/>
        <v>-643607236</v>
      </c>
      <c r="Z9" s="4">
        <f>+IF(X9&lt;&gt;0,+(Y9/X9)*100,0)</f>
        <v>-78.96797932659213</v>
      </c>
      <c r="AA9" s="19">
        <f>SUM(AA10:AA14)</f>
        <v>1086697070</v>
      </c>
    </row>
    <row r="10" spans="1:27" ht="12.75">
      <c r="A10" s="5" t="s">
        <v>36</v>
      </c>
      <c r="B10" s="3"/>
      <c r="C10" s="22"/>
      <c r="D10" s="22"/>
      <c r="E10" s="23">
        <v>42090590</v>
      </c>
      <c r="F10" s="24">
        <v>42090590</v>
      </c>
      <c r="G10" s="24">
        <v>2542472</v>
      </c>
      <c r="H10" s="24"/>
      <c r="I10" s="24">
        <v>1410641</v>
      </c>
      <c r="J10" s="24">
        <v>3953113</v>
      </c>
      <c r="K10" s="24"/>
      <c r="L10" s="24"/>
      <c r="M10" s="24"/>
      <c r="N10" s="24"/>
      <c r="O10" s="24">
        <v>2502700</v>
      </c>
      <c r="P10" s="24"/>
      <c r="Q10" s="24"/>
      <c r="R10" s="24">
        <v>2502700</v>
      </c>
      <c r="S10" s="24"/>
      <c r="T10" s="24"/>
      <c r="U10" s="24"/>
      <c r="V10" s="24"/>
      <c r="W10" s="24">
        <v>6455813</v>
      </c>
      <c r="X10" s="24">
        <v>31568112</v>
      </c>
      <c r="Y10" s="24">
        <v>-25112299</v>
      </c>
      <c r="Z10" s="6">
        <v>-79.55</v>
      </c>
      <c r="AA10" s="22">
        <v>42090590</v>
      </c>
    </row>
    <row r="11" spans="1:27" ht="12.75">
      <c r="A11" s="5" t="s">
        <v>37</v>
      </c>
      <c r="B11" s="3"/>
      <c r="C11" s="22"/>
      <c r="D11" s="22"/>
      <c r="E11" s="23">
        <v>5702450</v>
      </c>
      <c r="F11" s="24">
        <v>5702450</v>
      </c>
      <c r="G11" s="24">
        <v>235603</v>
      </c>
      <c r="H11" s="24"/>
      <c r="I11" s="24">
        <v>317644</v>
      </c>
      <c r="J11" s="24">
        <v>553247</v>
      </c>
      <c r="K11" s="24"/>
      <c r="L11" s="24"/>
      <c r="M11" s="24"/>
      <c r="N11" s="24"/>
      <c r="O11" s="24">
        <v>508136</v>
      </c>
      <c r="P11" s="24"/>
      <c r="Q11" s="24"/>
      <c r="R11" s="24">
        <v>508136</v>
      </c>
      <c r="S11" s="24"/>
      <c r="T11" s="24"/>
      <c r="U11" s="24"/>
      <c r="V11" s="24"/>
      <c r="W11" s="24">
        <v>1061383</v>
      </c>
      <c r="X11" s="24">
        <v>4276890</v>
      </c>
      <c r="Y11" s="24">
        <v>-3215507</v>
      </c>
      <c r="Z11" s="6">
        <v>-75.18</v>
      </c>
      <c r="AA11" s="22">
        <v>5702450</v>
      </c>
    </row>
    <row r="12" spans="1:27" ht="12.75">
      <c r="A12" s="5" t="s">
        <v>38</v>
      </c>
      <c r="B12" s="3"/>
      <c r="C12" s="22"/>
      <c r="D12" s="22"/>
      <c r="E12" s="23">
        <v>677649690</v>
      </c>
      <c r="F12" s="24">
        <v>677649690</v>
      </c>
      <c r="G12" s="24">
        <v>2691295</v>
      </c>
      <c r="H12" s="24"/>
      <c r="I12" s="24">
        <v>2247480</v>
      </c>
      <c r="J12" s="24">
        <v>4938775</v>
      </c>
      <c r="K12" s="24"/>
      <c r="L12" s="24"/>
      <c r="M12" s="24"/>
      <c r="N12" s="24"/>
      <c r="O12" s="24">
        <v>158038762</v>
      </c>
      <c r="P12" s="24"/>
      <c r="Q12" s="24"/>
      <c r="R12" s="24">
        <v>158038762</v>
      </c>
      <c r="S12" s="24"/>
      <c r="T12" s="24"/>
      <c r="U12" s="24"/>
      <c r="V12" s="24"/>
      <c r="W12" s="24">
        <v>162977537</v>
      </c>
      <c r="X12" s="24">
        <v>508237281</v>
      </c>
      <c r="Y12" s="24">
        <v>-345259744</v>
      </c>
      <c r="Z12" s="6">
        <v>-67.93</v>
      </c>
      <c r="AA12" s="22">
        <v>677649690</v>
      </c>
    </row>
    <row r="13" spans="1:27" ht="12.75">
      <c r="A13" s="5" t="s">
        <v>39</v>
      </c>
      <c r="B13" s="3"/>
      <c r="C13" s="22"/>
      <c r="D13" s="22"/>
      <c r="E13" s="23">
        <v>358835470</v>
      </c>
      <c r="F13" s="24">
        <v>358835470</v>
      </c>
      <c r="G13" s="24">
        <v>239293</v>
      </c>
      <c r="H13" s="24"/>
      <c r="I13" s="24">
        <v>280403</v>
      </c>
      <c r="J13" s="24">
        <v>519696</v>
      </c>
      <c r="K13" s="24"/>
      <c r="L13" s="24"/>
      <c r="M13" s="24"/>
      <c r="N13" s="24"/>
      <c r="O13" s="24">
        <v>244039</v>
      </c>
      <c r="P13" s="24"/>
      <c r="Q13" s="24"/>
      <c r="R13" s="24">
        <v>244039</v>
      </c>
      <c r="S13" s="24"/>
      <c r="T13" s="24"/>
      <c r="U13" s="24"/>
      <c r="V13" s="24"/>
      <c r="W13" s="24">
        <v>763735</v>
      </c>
      <c r="X13" s="24">
        <v>269126622</v>
      </c>
      <c r="Y13" s="24">
        <v>-268362887</v>
      </c>
      <c r="Z13" s="6">
        <v>-99.72</v>
      </c>
      <c r="AA13" s="22">
        <v>358835470</v>
      </c>
    </row>
    <row r="14" spans="1:27" ht="12.75">
      <c r="A14" s="5" t="s">
        <v>40</v>
      </c>
      <c r="B14" s="3"/>
      <c r="C14" s="25"/>
      <c r="D14" s="25"/>
      <c r="E14" s="26">
        <v>2418870</v>
      </c>
      <c r="F14" s="27">
        <v>2418870</v>
      </c>
      <c r="G14" s="27">
        <v>120536</v>
      </c>
      <c r="H14" s="27"/>
      <c r="I14" s="27">
        <v>67182</v>
      </c>
      <c r="J14" s="27">
        <v>187718</v>
      </c>
      <c r="K14" s="27"/>
      <c r="L14" s="27"/>
      <c r="M14" s="27"/>
      <c r="N14" s="27"/>
      <c r="O14" s="27">
        <v>-30369</v>
      </c>
      <c r="P14" s="27"/>
      <c r="Q14" s="27"/>
      <c r="R14" s="27">
        <v>-30369</v>
      </c>
      <c r="S14" s="27"/>
      <c r="T14" s="27"/>
      <c r="U14" s="27"/>
      <c r="V14" s="27"/>
      <c r="W14" s="27">
        <v>157349</v>
      </c>
      <c r="X14" s="27">
        <v>1814148</v>
      </c>
      <c r="Y14" s="27">
        <v>-1656799</v>
      </c>
      <c r="Z14" s="7">
        <v>-91.33</v>
      </c>
      <c r="AA14" s="25">
        <v>2418870</v>
      </c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611308959</v>
      </c>
      <c r="F15" s="21">
        <f t="shared" si="2"/>
        <v>611308959</v>
      </c>
      <c r="G15" s="21">
        <f t="shared" si="2"/>
        <v>4140501</v>
      </c>
      <c r="H15" s="21">
        <f t="shared" si="2"/>
        <v>0</v>
      </c>
      <c r="I15" s="21">
        <f t="shared" si="2"/>
        <v>2790039</v>
      </c>
      <c r="J15" s="21">
        <f t="shared" si="2"/>
        <v>6930540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38920897</v>
      </c>
      <c r="P15" s="21">
        <f t="shared" si="2"/>
        <v>0</v>
      </c>
      <c r="Q15" s="21">
        <f t="shared" si="2"/>
        <v>0</v>
      </c>
      <c r="R15" s="21">
        <f t="shared" si="2"/>
        <v>38920897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45851437</v>
      </c>
      <c r="X15" s="21">
        <f t="shared" si="2"/>
        <v>458481726</v>
      </c>
      <c r="Y15" s="21">
        <f t="shared" si="2"/>
        <v>-412630289</v>
      </c>
      <c r="Z15" s="4">
        <f>+IF(X15&lt;&gt;0,+(Y15/X15)*100,0)</f>
        <v>-89.99928799779471</v>
      </c>
      <c r="AA15" s="19">
        <f>SUM(AA16:AA18)</f>
        <v>611308959</v>
      </c>
    </row>
    <row r="16" spans="1:27" ht="12.75">
      <c r="A16" s="5" t="s">
        <v>42</v>
      </c>
      <c r="B16" s="3"/>
      <c r="C16" s="22"/>
      <c r="D16" s="22"/>
      <c r="E16" s="23">
        <v>176230369</v>
      </c>
      <c r="F16" s="24">
        <v>176230369</v>
      </c>
      <c r="G16" s="24">
        <v>1539959</v>
      </c>
      <c r="H16" s="24"/>
      <c r="I16" s="24">
        <v>1279727</v>
      </c>
      <c r="J16" s="24">
        <v>2819686</v>
      </c>
      <c r="K16" s="24"/>
      <c r="L16" s="24"/>
      <c r="M16" s="24"/>
      <c r="N16" s="24"/>
      <c r="O16" s="24">
        <v>34949933</v>
      </c>
      <c r="P16" s="24"/>
      <c r="Q16" s="24"/>
      <c r="R16" s="24">
        <v>34949933</v>
      </c>
      <c r="S16" s="24"/>
      <c r="T16" s="24"/>
      <c r="U16" s="24"/>
      <c r="V16" s="24"/>
      <c r="W16" s="24">
        <v>37769619</v>
      </c>
      <c r="X16" s="24">
        <v>132172758</v>
      </c>
      <c r="Y16" s="24">
        <v>-94403139</v>
      </c>
      <c r="Z16" s="6">
        <v>-71.42</v>
      </c>
      <c r="AA16" s="22">
        <v>176230369</v>
      </c>
    </row>
    <row r="17" spans="1:27" ht="12.75">
      <c r="A17" s="5" t="s">
        <v>43</v>
      </c>
      <c r="B17" s="3"/>
      <c r="C17" s="22"/>
      <c r="D17" s="22"/>
      <c r="E17" s="23">
        <v>424311090</v>
      </c>
      <c r="F17" s="24">
        <v>424311090</v>
      </c>
      <c r="G17" s="24">
        <v>2466782</v>
      </c>
      <c r="H17" s="24"/>
      <c r="I17" s="24">
        <v>1351589</v>
      </c>
      <c r="J17" s="24">
        <v>3818371</v>
      </c>
      <c r="K17" s="24"/>
      <c r="L17" s="24"/>
      <c r="M17" s="24"/>
      <c r="N17" s="24"/>
      <c r="O17" s="24">
        <v>3653892</v>
      </c>
      <c r="P17" s="24"/>
      <c r="Q17" s="24"/>
      <c r="R17" s="24">
        <v>3653892</v>
      </c>
      <c r="S17" s="24"/>
      <c r="T17" s="24"/>
      <c r="U17" s="24"/>
      <c r="V17" s="24"/>
      <c r="W17" s="24">
        <v>7472263</v>
      </c>
      <c r="X17" s="24">
        <v>318233331</v>
      </c>
      <c r="Y17" s="24">
        <v>-310761068</v>
      </c>
      <c r="Z17" s="6">
        <v>-97.65</v>
      </c>
      <c r="AA17" s="22">
        <v>424311090</v>
      </c>
    </row>
    <row r="18" spans="1:27" ht="12.75">
      <c r="A18" s="5" t="s">
        <v>44</v>
      </c>
      <c r="B18" s="3"/>
      <c r="C18" s="22"/>
      <c r="D18" s="22"/>
      <c r="E18" s="23">
        <v>10767500</v>
      </c>
      <c r="F18" s="24">
        <v>10767500</v>
      </c>
      <c r="G18" s="24">
        <v>133760</v>
      </c>
      <c r="H18" s="24"/>
      <c r="I18" s="24">
        <v>158723</v>
      </c>
      <c r="J18" s="24">
        <v>292483</v>
      </c>
      <c r="K18" s="24"/>
      <c r="L18" s="24"/>
      <c r="M18" s="24"/>
      <c r="N18" s="24"/>
      <c r="O18" s="24">
        <v>317072</v>
      </c>
      <c r="P18" s="24"/>
      <c r="Q18" s="24"/>
      <c r="R18" s="24">
        <v>317072</v>
      </c>
      <c r="S18" s="24"/>
      <c r="T18" s="24"/>
      <c r="U18" s="24"/>
      <c r="V18" s="24"/>
      <c r="W18" s="24">
        <v>609555</v>
      </c>
      <c r="X18" s="24">
        <v>8075637</v>
      </c>
      <c r="Y18" s="24">
        <v>-7466082</v>
      </c>
      <c r="Z18" s="6">
        <v>-92.45</v>
      </c>
      <c r="AA18" s="22">
        <v>10767500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16839075933</v>
      </c>
      <c r="F19" s="21">
        <f t="shared" si="3"/>
        <v>16839075933</v>
      </c>
      <c r="G19" s="21">
        <f t="shared" si="3"/>
        <v>552432124</v>
      </c>
      <c r="H19" s="21">
        <f t="shared" si="3"/>
        <v>0</v>
      </c>
      <c r="I19" s="21">
        <f t="shared" si="3"/>
        <v>-79237307</v>
      </c>
      <c r="J19" s="21">
        <f t="shared" si="3"/>
        <v>473194817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706251711</v>
      </c>
      <c r="P19" s="21">
        <f t="shared" si="3"/>
        <v>0</v>
      </c>
      <c r="Q19" s="21">
        <f t="shared" si="3"/>
        <v>0</v>
      </c>
      <c r="R19" s="21">
        <f t="shared" si="3"/>
        <v>706251711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1179446528</v>
      </c>
      <c r="X19" s="21">
        <f t="shared" si="3"/>
        <v>5388046515</v>
      </c>
      <c r="Y19" s="21">
        <f t="shared" si="3"/>
        <v>-4208599987</v>
      </c>
      <c r="Z19" s="4">
        <f>+IF(X19&lt;&gt;0,+(Y19/X19)*100,0)</f>
        <v>-78.10994161396916</v>
      </c>
      <c r="AA19" s="19">
        <f>SUM(AA20:AA23)</f>
        <v>16839075933</v>
      </c>
    </row>
    <row r="20" spans="1:27" ht="12.75">
      <c r="A20" s="5" t="s">
        <v>46</v>
      </c>
      <c r="B20" s="3"/>
      <c r="C20" s="22"/>
      <c r="D20" s="22"/>
      <c r="E20" s="23">
        <v>14220383570</v>
      </c>
      <c r="F20" s="24">
        <v>14220383570</v>
      </c>
      <c r="G20" s="24">
        <v>400264684</v>
      </c>
      <c r="H20" s="24"/>
      <c r="I20" s="24">
        <v>-231470292</v>
      </c>
      <c r="J20" s="24">
        <v>168794392</v>
      </c>
      <c r="K20" s="24"/>
      <c r="L20" s="24"/>
      <c r="M20" s="24"/>
      <c r="N20" s="24"/>
      <c r="O20" s="24">
        <v>307892955</v>
      </c>
      <c r="P20" s="24"/>
      <c r="Q20" s="24"/>
      <c r="R20" s="24">
        <v>307892955</v>
      </c>
      <c r="S20" s="24"/>
      <c r="T20" s="24"/>
      <c r="U20" s="24"/>
      <c r="V20" s="24"/>
      <c r="W20" s="24">
        <v>476687347</v>
      </c>
      <c r="X20" s="24">
        <v>3424037715</v>
      </c>
      <c r="Y20" s="24">
        <v>-2947350368</v>
      </c>
      <c r="Z20" s="6">
        <v>-86.08</v>
      </c>
      <c r="AA20" s="22">
        <v>14220383570</v>
      </c>
    </row>
    <row r="21" spans="1:27" ht="12.75">
      <c r="A21" s="5" t="s">
        <v>47</v>
      </c>
      <c r="B21" s="3"/>
      <c r="C21" s="22"/>
      <c r="D21" s="22"/>
      <c r="E21" s="23">
        <v>1281867550</v>
      </c>
      <c r="F21" s="24">
        <v>1281867550</v>
      </c>
      <c r="G21" s="24">
        <v>80065034</v>
      </c>
      <c r="H21" s="24"/>
      <c r="I21" s="24">
        <v>84183739</v>
      </c>
      <c r="J21" s="24">
        <v>164248773</v>
      </c>
      <c r="K21" s="24"/>
      <c r="L21" s="24"/>
      <c r="M21" s="24"/>
      <c r="N21" s="24"/>
      <c r="O21" s="24">
        <v>190874032</v>
      </c>
      <c r="P21" s="24"/>
      <c r="Q21" s="24"/>
      <c r="R21" s="24">
        <v>190874032</v>
      </c>
      <c r="S21" s="24"/>
      <c r="T21" s="24"/>
      <c r="U21" s="24"/>
      <c r="V21" s="24"/>
      <c r="W21" s="24">
        <v>355122805</v>
      </c>
      <c r="X21" s="24">
        <v>961390179</v>
      </c>
      <c r="Y21" s="24">
        <v>-606267374</v>
      </c>
      <c r="Z21" s="6">
        <v>-63.06</v>
      </c>
      <c r="AA21" s="22">
        <v>1281867550</v>
      </c>
    </row>
    <row r="22" spans="1:27" ht="12.75">
      <c r="A22" s="5" t="s">
        <v>48</v>
      </c>
      <c r="B22" s="3"/>
      <c r="C22" s="25"/>
      <c r="D22" s="25"/>
      <c r="E22" s="26">
        <v>927007670</v>
      </c>
      <c r="F22" s="27">
        <v>927007670</v>
      </c>
      <c r="G22" s="27">
        <v>49422670</v>
      </c>
      <c r="H22" s="27"/>
      <c r="I22" s="27">
        <v>53561498</v>
      </c>
      <c r="J22" s="27">
        <v>102984168</v>
      </c>
      <c r="K22" s="27"/>
      <c r="L22" s="27"/>
      <c r="M22" s="27"/>
      <c r="N22" s="27"/>
      <c r="O22" s="27">
        <v>137545347</v>
      </c>
      <c r="P22" s="27"/>
      <c r="Q22" s="27"/>
      <c r="R22" s="27">
        <v>137545347</v>
      </c>
      <c r="S22" s="27"/>
      <c r="T22" s="27"/>
      <c r="U22" s="27"/>
      <c r="V22" s="27"/>
      <c r="W22" s="27">
        <v>240529515</v>
      </c>
      <c r="X22" s="27">
        <v>695255769</v>
      </c>
      <c r="Y22" s="27">
        <v>-454726254</v>
      </c>
      <c r="Z22" s="7">
        <v>-65.4</v>
      </c>
      <c r="AA22" s="25">
        <v>927007670</v>
      </c>
    </row>
    <row r="23" spans="1:27" ht="12.75">
      <c r="A23" s="5" t="s">
        <v>49</v>
      </c>
      <c r="B23" s="3"/>
      <c r="C23" s="22"/>
      <c r="D23" s="22"/>
      <c r="E23" s="23">
        <v>409817143</v>
      </c>
      <c r="F23" s="24">
        <v>409817143</v>
      </c>
      <c r="G23" s="24">
        <v>22679736</v>
      </c>
      <c r="H23" s="24"/>
      <c r="I23" s="24">
        <v>14487748</v>
      </c>
      <c r="J23" s="24">
        <v>37167484</v>
      </c>
      <c r="K23" s="24"/>
      <c r="L23" s="24"/>
      <c r="M23" s="24"/>
      <c r="N23" s="24"/>
      <c r="O23" s="24">
        <v>69939377</v>
      </c>
      <c r="P23" s="24"/>
      <c r="Q23" s="24"/>
      <c r="R23" s="24">
        <v>69939377</v>
      </c>
      <c r="S23" s="24"/>
      <c r="T23" s="24"/>
      <c r="U23" s="24"/>
      <c r="V23" s="24"/>
      <c r="W23" s="24">
        <v>107106861</v>
      </c>
      <c r="X23" s="24">
        <v>307362852</v>
      </c>
      <c r="Y23" s="24">
        <v>-200255991</v>
      </c>
      <c r="Z23" s="6">
        <v>-65.15</v>
      </c>
      <c r="AA23" s="22">
        <v>409817143</v>
      </c>
    </row>
    <row r="24" spans="1:27" ht="12.75">
      <c r="A24" s="2" t="s">
        <v>50</v>
      </c>
      <c r="B24" s="8" t="s">
        <v>51</v>
      </c>
      <c r="C24" s="19"/>
      <c r="D24" s="19"/>
      <c r="E24" s="20">
        <v>43962510</v>
      </c>
      <c r="F24" s="21">
        <v>43962510</v>
      </c>
      <c r="G24" s="21">
        <v>3255831</v>
      </c>
      <c r="H24" s="21"/>
      <c r="I24" s="21">
        <v>2714217</v>
      </c>
      <c r="J24" s="21">
        <v>5970048</v>
      </c>
      <c r="K24" s="21"/>
      <c r="L24" s="21"/>
      <c r="M24" s="21"/>
      <c r="N24" s="21"/>
      <c r="O24" s="21">
        <v>3184618</v>
      </c>
      <c r="P24" s="21"/>
      <c r="Q24" s="21"/>
      <c r="R24" s="21">
        <v>3184618</v>
      </c>
      <c r="S24" s="21"/>
      <c r="T24" s="21"/>
      <c r="U24" s="21"/>
      <c r="V24" s="21"/>
      <c r="W24" s="21">
        <v>9154666</v>
      </c>
      <c r="X24" s="21">
        <v>32971878</v>
      </c>
      <c r="Y24" s="21">
        <v>-23817212</v>
      </c>
      <c r="Z24" s="4">
        <v>-72.23</v>
      </c>
      <c r="AA24" s="19">
        <v>43962510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21849740482</v>
      </c>
      <c r="F25" s="42">
        <f t="shared" si="4"/>
        <v>21849740482</v>
      </c>
      <c r="G25" s="42">
        <f t="shared" si="4"/>
        <v>3488810149</v>
      </c>
      <c r="H25" s="42">
        <f t="shared" si="4"/>
        <v>0</v>
      </c>
      <c r="I25" s="42">
        <f t="shared" si="4"/>
        <v>-54004136</v>
      </c>
      <c r="J25" s="42">
        <f t="shared" si="4"/>
        <v>3434806013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597514884</v>
      </c>
      <c r="P25" s="42">
        <f t="shared" si="4"/>
        <v>0</v>
      </c>
      <c r="Q25" s="42">
        <f t="shared" si="4"/>
        <v>0</v>
      </c>
      <c r="R25" s="42">
        <f t="shared" si="4"/>
        <v>597514884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4032320897</v>
      </c>
      <c r="X25" s="42">
        <f t="shared" si="4"/>
        <v>9146045277</v>
      </c>
      <c r="Y25" s="42">
        <f t="shared" si="4"/>
        <v>-5113724380</v>
      </c>
      <c r="Z25" s="43">
        <f>+IF(X25&lt;&gt;0,+(Y25/X25)*100,0)</f>
        <v>-55.91186381790312</v>
      </c>
      <c r="AA25" s="40">
        <f>+AA5+AA9+AA15+AA19+AA24</f>
        <v>21849740482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2459521245</v>
      </c>
      <c r="F28" s="21">
        <f t="shared" si="5"/>
        <v>2459521245</v>
      </c>
      <c r="G28" s="21">
        <f t="shared" si="5"/>
        <v>-816137036</v>
      </c>
      <c r="H28" s="21">
        <f t="shared" si="5"/>
        <v>0</v>
      </c>
      <c r="I28" s="21">
        <f t="shared" si="5"/>
        <v>109219325</v>
      </c>
      <c r="J28" s="21">
        <f t="shared" si="5"/>
        <v>-706917711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246822467</v>
      </c>
      <c r="P28" s="21">
        <f t="shared" si="5"/>
        <v>0</v>
      </c>
      <c r="Q28" s="21">
        <f t="shared" si="5"/>
        <v>0</v>
      </c>
      <c r="R28" s="21">
        <f t="shared" si="5"/>
        <v>246822467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-460095244</v>
      </c>
      <c r="X28" s="21">
        <f t="shared" si="5"/>
        <v>1844642736</v>
      </c>
      <c r="Y28" s="21">
        <f t="shared" si="5"/>
        <v>-2304737980</v>
      </c>
      <c r="Z28" s="4">
        <f>+IF(X28&lt;&gt;0,+(Y28/X28)*100,0)</f>
        <v>-124.94224139020488</v>
      </c>
      <c r="AA28" s="19">
        <f>SUM(AA29:AA31)</f>
        <v>2459521245</v>
      </c>
    </row>
    <row r="29" spans="1:27" ht="12.75">
      <c r="A29" s="5" t="s">
        <v>32</v>
      </c>
      <c r="B29" s="3"/>
      <c r="C29" s="22"/>
      <c r="D29" s="22"/>
      <c r="E29" s="23">
        <v>270110270</v>
      </c>
      <c r="F29" s="24">
        <v>270110270</v>
      </c>
      <c r="G29" s="24">
        <v>18693765</v>
      </c>
      <c r="H29" s="24"/>
      <c r="I29" s="24">
        <v>16397488</v>
      </c>
      <c r="J29" s="24">
        <v>35091253</v>
      </c>
      <c r="K29" s="24"/>
      <c r="L29" s="24"/>
      <c r="M29" s="24"/>
      <c r="N29" s="24"/>
      <c r="O29" s="24">
        <v>35400679</v>
      </c>
      <c r="P29" s="24"/>
      <c r="Q29" s="24"/>
      <c r="R29" s="24">
        <v>35400679</v>
      </c>
      <c r="S29" s="24"/>
      <c r="T29" s="24"/>
      <c r="U29" s="24"/>
      <c r="V29" s="24"/>
      <c r="W29" s="24">
        <v>70491932</v>
      </c>
      <c r="X29" s="24">
        <v>202583070</v>
      </c>
      <c r="Y29" s="24">
        <v>-132091138</v>
      </c>
      <c r="Z29" s="6">
        <v>-65.2</v>
      </c>
      <c r="AA29" s="22">
        <v>270110270</v>
      </c>
    </row>
    <row r="30" spans="1:27" ht="12.75">
      <c r="A30" s="5" t="s">
        <v>33</v>
      </c>
      <c r="B30" s="3"/>
      <c r="C30" s="25"/>
      <c r="D30" s="25"/>
      <c r="E30" s="26">
        <v>2124991855</v>
      </c>
      <c r="F30" s="27">
        <v>2124991855</v>
      </c>
      <c r="G30" s="27">
        <v>-837053306</v>
      </c>
      <c r="H30" s="27"/>
      <c r="I30" s="27">
        <v>89451637</v>
      </c>
      <c r="J30" s="27">
        <v>-747601669</v>
      </c>
      <c r="K30" s="27"/>
      <c r="L30" s="27"/>
      <c r="M30" s="27"/>
      <c r="N30" s="27"/>
      <c r="O30" s="27">
        <v>205616006</v>
      </c>
      <c r="P30" s="27"/>
      <c r="Q30" s="27"/>
      <c r="R30" s="27">
        <v>205616006</v>
      </c>
      <c r="S30" s="27"/>
      <c r="T30" s="27"/>
      <c r="U30" s="27"/>
      <c r="V30" s="27"/>
      <c r="W30" s="27">
        <v>-541985663</v>
      </c>
      <c r="X30" s="27">
        <v>1593745308</v>
      </c>
      <c r="Y30" s="27">
        <v>-2135730971</v>
      </c>
      <c r="Z30" s="7">
        <v>-134.01</v>
      </c>
      <c r="AA30" s="25">
        <v>2124991855</v>
      </c>
    </row>
    <row r="31" spans="1:27" ht="12.75">
      <c r="A31" s="5" t="s">
        <v>34</v>
      </c>
      <c r="B31" s="3"/>
      <c r="C31" s="22"/>
      <c r="D31" s="22"/>
      <c r="E31" s="23">
        <v>64419120</v>
      </c>
      <c r="F31" s="24">
        <v>64419120</v>
      </c>
      <c r="G31" s="24">
        <v>2222505</v>
      </c>
      <c r="H31" s="24"/>
      <c r="I31" s="24">
        <v>3370200</v>
      </c>
      <c r="J31" s="24">
        <v>5592705</v>
      </c>
      <c r="K31" s="24"/>
      <c r="L31" s="24"/>
      <c r="M31" s="24"/>
      <c r="N31" s="24"/>
      <c r="O31" s="24">
        <v>5805782</v>
      </c>
      <c r="P31" s="24"/>
      <c r="Q31" s="24"/>
      <c r="R31" s="24">
        <v>5805782</v>
      </c>
      <c r="S31" s="24"/>
      <c r="T31" s="24"/>
      <c r="U31" s="24"/>
      <c r="V31" s="24"/>
      <c r="W31" s="24">
        <v>11398487</v>
      </c>
      <c r="X31" s="24">
        <v>48314358</v>
      </c>
      <c r="Y31" s="24">
        <v>-36915871</v>
      </c>
      <c r="Z31" s="6">
        <v>-76.41</v>
      </c>
      <c r="AA31" s="22">
        <v>64419120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1703078590</v>
      </c>
      <c r="F32" s="21">
        <f t="shared" si="6"/>
        <v>1703078590</v>
      </c>
      <c r="G32" s="21">
        <f t="shared" si="6"/>
        <v>96701847</v>
      </c>
      <c r="H32" s="21">
        <f t="shared" si="6"/>
        <v>0</v>
      </c>
      <c r="I32" s="21">
        <f t="shared" si="6"/>
        <v>106146482</v>
      </c>
      <c r="J32" s="21">
        <f t="shared" si="6"/>
        <v>202848329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99912168</v>
      </c>
      <c r="P32" s="21">
        <f t="shared" si="6"/>
        <v>0</v>
      </c>
      <c r="Q32" s="21">
        <f t="shared" si="6"/>
        <v>0</v>
      </c>
      <c r="R32" s="21">
        <f t="shared" si="6"/>
        <v>99912168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302760497</v>
      </c>
      <c r="X32" s="21">
        <f t="shared" si="6"/>
        <v>1277310960</v>
      </c>
      <c r="Y32" s="21">
        <f t="shared" si="6"/>
        <v>-974550463</v>
      </c>
      <c r="Z32" s="4">
        <f>+IF(X32&lt;&gt;0,+(Y32/X32)*100,0)</f>
        <v>-76.29704069868781</v>
      </c>
      <c r="AA32" s="19">
        <f>SUM(AA33:AA37)</f>
        <v>1703078590</v>
      </c>
    </row>
    <row r="33" spans="1:27" ht="12.75">
      <c r="A33" s="5" t="s">
        <v>36</v>
      </c>
      <c r="B33" s="3"/>
      <c r="C33" s="22"/>
      <c r="D33" s="22"/>
      <c r="E33" s="23">
        <v>322255070</v>
      </c>
      <c r="F33" s="24">
        <v>322255070</v>
      </c>
      <c r="G33" s="24">
        <v>16865719</v>
      </c>
      <c r="H33" s="24"/>
      <c r="I33" s="24">
        <v>18141656</v>
      </c>
      <c r="J33" s="24">
        <v>35007375</v>
      </c>
      <c r="K33" s="24"/>
      <c r="L33" s="24"/>
      <c r="M33" s="24"/>
      <c r="N33" s="24"/>
      <c r="O33" s="24">
        <v>18627438</v>
      </c>
      <c r="P33" s="24"/>
      <c r="Q33" s="24"/>
      <c r="R33" s="24">
        <v>18627438</v>
      </c>
      <c r="S33" s="24"/>
      <c r="T33" s="24"/>
      <c r="U33" s="24"/>
      <c r="V33" s="24"/>
      <c r="W33" s="24">
        <v>53634813</v>
      </c>
      <c r="X33" s="24">
        <v>241692174</v>
      </c>
      <c r="Y33" s="24">
        <v>-188057361</v>
      </c>
      <c r="Z33" s="6">
        <v>-77.81</v>
      </c>
      <c r="AA33" s="22">
        <v>322255070</v>
      </c>
    </row>
    <row r="34" spans="1:27" ht="12.75">
      <c r="A34" s="5" t="s">
        <v>37</v>
      </c>
      <c r="B34" s="3"/>
      <c r="C34" s="22"/>
      <c r="D34" s="22"/>
      <c r="E34" s="23">
        <v>415290370</v>
      </c>
      <c r="F34" s="24">
        <v>415290370</v>
      </c>
      <c r="G34" s="24">
        <v>28640104</v>
      </c>
      <c r="H34" s="24"/>
      <c r="I34" s="24">
        <v>33346475</v>
      </c>
      <c r="J34" s="24">
        <v>61986579</v>
      </c>
      <c r="K34" s="24"/>
      <c r="L34" s="24"/>
      <c r="M34" s="24"/>
      <c r="N34" s="24"/>
      <c r="O34" s="24">
        <v>26914014</v>
      </c>
      <c r="P34" s="24"/>
      <c r="Q34" s="24"/>
      <c r="R34" s="24">
        <v>26914014</v>
      </c>
      <c r="S34" s="24"/>
      <c r="T34" s="24"/>
      <c r="U34" s="24"/>
      <c r="V34" s="24"/>
      <c r="W34" s="24">
        <v>88900593</v>
      </c>
      <c r="X34" s="24">
        <v>311468760</v>
      </c>
      <c r="Y34" s="24">
        <v>-222568167</v>
      </c>
      <c r="Z34" s="6">
        <v>-71.46</v>
      </c>
      <c r="AA34" s="22">
        <v>415290370</v>
      </c>
    </row>
    <row r="35" spans="1:27" ht="12.75">
      <c r="A35" s="5" t="s">
        <v>38</v>
      </c>
      <c r="B35" s="3"/>
      <c r="C35" s="22"/>
      <c r="D35" s="22"/>
      <c r="E35" s="23">
        <v>686027150</v>
      </c>
      <c r="F35" s="24">
        <v>686027150</v>
      </c>
      <c r="G35" s="24">
        <v>35402868</v>
      </c>
      <c r="H35" s="24"/>
      <c r="I35" s="24">
        <v>36913561</v>
      </c>
      <c r="J35" s="24">
        <v>72316429</v>
      </c>
      <c r="K35" s="24"/>
      <c r="L35" s="24"/>
      <c r="M35" s="24"/>
      <c r="N35" s="24"/>
      <c r="O35" s="24">
        <v>38455975</v>
      </c>
      <c r="P35" s="24"/>
      <c r="Q35" s="24"/>
      <c r="R35" s="24">
        <v>38455975</v>
      </c>
      <c r="S35" s="24"/>
      <c r="T35" s="24"/>
      <c r="U35" s="24"/>
      <c r="V35" s="24"/>
      <c r="W35" s="24">
        <v>110772404</v>
      </c>
      <c r="X35" s="24">
        <v>514520937</v>
      </c>
      <c r="Y35" s="24">
        <v>-403748533</v>
      </c>
      <c r="Z35" s="6">
        <v>-78.47</v>
      </c>
      <c r="AA35" s="22">
        <v>686027150</v>
      </c>
    </row>
    <row r="36" spans="1:27" ht="12.75">
      <c r="A36" s="5" t="s">
        <v>39</v>
      </c>
      <c r="B36" s="3"/>
      <c r="C36" s="22"/>
      <c r="D36" s="22"/>
      <c r="E36" s="23">
        <v>181035930</v>
      </c>
      <c r="F36" s="24">
        <v>181035930</v>
      </c>
      <c r="G36" s="24">
        <v>10212646</v>
      </c>
      <c r="H36" s="24"/>
      <c r="I36" s="24">
        <v>11937604</v>
      </c>
      <c r="J36" s="24">
        <v>22150250</v>
      </c>
      <c r="K36" s="24"/>
      <c r="L36" s="24"/>
      <c r="M36" s="24"/>
      <c r="N36" s="24"/>
      <c r="O36" s="24">
        <v>9448184</v>
      </c>
      <c r="P36" s="24"/>
      <c r="Q36" s="24"/>
      <c r="R36" s="24">
        <v>9448184</v>
      </c>
      <c r="S36" s="24"/>
      <c r="T36" s="24"/>
      <c r="U36" s="24"/>
      <c r="V36" s="24"/>
      <c r="W36" s="24">
        <v>31598434</v>
      </c>
      <c r="X36" s="24">
        <v>135776313</v>
      </c>
      <c r="Y36" s="24">
        <v>-104177879</v>
      </c>
      <c r="Z36" s="6">
        <v>-76.73</v>
      </c>
      <c r="AA36" s="22">
        <v>181035930</v>
      </c>
    </row>
    <row r="37" spans="1:27" ht="12.75">
      <c r="A37" s="5" t="s">
        <v>40</v>
      </c>
      <c r="B37" s="3"/>
      <c r="C37" s="25"/>
      <c r="D37" s="25"/>
      <c r="E37" s="26">
        <v>98470070</v>
      </c>
      <c r="F37" s="27">
        <v>98470070</v>
      </c>
      <c r="G37" s="27">
        <v>5580510</v>
      </c>
      <c r="H37" s="27"/>
      <c r="I37" s="27">
        <v>5807186</v>
      </c>
      <c r="J37" s="27">
        <v>11387696</v>
      </c>
      <c r="K37" s="27"/>
      <c r="L37" s="27"/>
      <c r="M37" s="27"/>
      <c r="N37" s="27"/>
      <c r="O37" s="27">
        <v>6466557</v>
      </c>
      <c r="P37" s="27"/>
      <c r="Q37" s="27"/>
      <c r="R37" s="27">
        <v>6466557</v>
      </c>
      <c r="S37" s="27"/>
      <c r="T37" s="27"/>
      <c r="U37" s="27"/>
      <c r="V37" s="27"/>
      <c r="W37" s="27">
        <v>17854253</v>
      </c>
      <c r="X37" s="27">
        <v>73852776</v>
      </c>
      <c r="Y37" s="27">
        <v>-55998523</v>
      </c>
      <c r="Z37" s="7">
        <v>-75.82</v>
      </c>
      <c r="AA37" s="25">
        <v>98470070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865648247</v>
      </c>
      <c r="F38" s="21">
        <f t="shared" si="7"/>
        <v>865648247</v>
      </c>
      <c r="G38" s="21">
        <f t="shared" si="7"/>
        <v>40702130</v>
      </c>
      <c r="H38" s="21">
        <f t="shared" si="7"/>
        <v>0</v>
      </c>
      <c r="I38" s="21">
        <f t="shared" si="7"/>
        <v>44072154</v>
      </c>
      <c r="J38" s="21">
        <f t="shared" si="7"/>
        <v>84774284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87343324</v>
      </c>
      <c r="P38" s="21">
        <f t="shared" si="7"/>
        <v>0</v>
      </c>
      <c r="Q38" s="21">
        <f t="shared" si="7"/>
        <v>0</v>
      </c>
      <c r="R38" s="21">
        <f t="shared" si="7"/>
        <v>87343324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172117608</v>
      </c>
      <c r="X38" s="21">
        <f t="shared" si="7"/>
        <v>649236816</v>
      </c>
      <c r="Y38" s="21">
        <f t="shared" si="7"/>
        <v>-477119208</v>
      </c>
      <c r="Z38" s="4">
        <f>+IF(X38&lt;&gt;0,+(Y38/X38)*100,0)</f>
        <v>-73.48924094286113</v>
      </c>
      <c r="AA38" s="19">
        <f>SUM(AA39:AA41)</f>
        <v>865648247</v>
      </c>
    </row>
    <row r="39" spans="1:27" ht="12.75">
      <c r="A39" s="5" t="s">
        <v>42</v>
      </c>
      <c r="B39" s="3"/>
      <c r="C39" s="22"/>
      <c r="D39" s="22"/>
      <c r="E39" s="23">
        <v>434754917</v>
      </c>
      <c r="F39" s="24">
        <v>434754917</v>
      </c>
      <c r="G39" s="24">
        <v>15588848</v>
      </c>
      <c r="H39" s="24"/>
      <c r="I39" s="24">
        <v>13465061</v>
      </c>
      <c r="J39" s="24">
        <v>29053909</v>
      </c>
      <c r="K39" s="24"/>
      <c r="L39" s="24"/>
      <c r="M39" s="24"/>
      <c r="N39" s="24"/>
      <c r="O39" s="24">
        <v>55355199</v>
      </c>
      <c r="P39" s="24"/>
      <c r="Q39" s="24"/>
      <c r="R39" s="24">
        <v>55355199</v>
      </c>
      <c r="S39" s="24"/>
      <c r="T39" s="24"/>
      <c r="U39" s="24"/>
      <c r="V39" s="24"/>
      <c r="W39" s="24">
        <v>84409108</v>
      </c>
      <c r="X39" s="24">
        <v>326066553</v>
      </c>
      <c r="Y39" s="24">
        <v>-241657445</v>
      </c>
      <c r="Z39" s="6">
        <v>-74.11</v>
      </c>
      <c r="AA39" s="22">
        <v>434754917</v>
      </c>
    </row>
    <row r="40" spans="1:27" ht="12.75">
      <c r="A40" s="5" t="s">
        <v>43</v>
      </c>
      <c r="B40" s="3"/>
      <c r="C40" s="22"/>
      <c r="D40" s="22"/>
      <c r="E40" s="23">
        <v>382589840</v>
      </c>
      <c r="F40" s="24">
        <v>382589840</v>
      </c>
      <c r="G40" s="24">
        <v>21280549</v>
      </c>
      <c r="H40" s="24"/>
      <c r="I40" s="24">
        <v>27965161</v>
      </c>
      <c r="J40" s="24">
        <v>49245710</v>
      </c>
      <c r="K40" s="24"/>
      <c r="L40" s="24"/>
      <c r="M40" s="24"/>
      <c r="N40" s="24"/>
      <c r="O40" s="24">
        <v>28811278</v>
      </c>
      <c r="P40" s="24"/>
      <c r="Q40" s="24"/>
      <c r="R40" s="24">
        <v>28811278</v>
      </c>
      <c r="S40" s="24"/>
      <c r="T40" s="24"/>
      <c r="U40" s="24"/>
      <c r="V40" s="24"/>
      <c r="W40" s="24">
        <v>78056988</v>
      </c>
      <c r="X40" s="24">
        <v>286942455</v>
      </c>
      <c r="Y40" s="24">
        <v>-208885467</v>
      </c>
      <c r="Z40" s="6">
        <v>-72.8</v>
      </c>
      <c r="AA40" s="22">
        <v>382589840</v>
      </c>
    </row>
    <row r="41" spans="1:27" ht="12.75">
      <c r="A41" s="5" t="s">
        <v>44</v>
      </c>
      <c r="B41" s="3"/>
      <c r="C41" s="22"/>
      <c r="D41" s="22"/>
      <c r="E41" s="23">
        <v>48303490</v>
      </c>
      <c r="F41" s="24">
        <v>48303490</v>
      </c>
      <c r="G41" s="24">
        <v>3832733</v>
      </c>
      <c r="H41" s="24"/>
      <c r="I41" s="24">
        <v>2641932</v>
      </c>
      <c r="J41" s="24">
        <v>6474665</v>
      </c>
      <c r="K41" s="24"/>
      <c r="L41" s="24"/>
      <c r="M41" s="24"/>
      <c r="N41" s="24"/>
      <c r="O41" s="24">
        <v>3176847</v>
      </c>
      <c r="P41" s="24"/>
      <c r="Q41" s="24"/>
      <c r="R41" s="24">
        <v>3176847</v>
      </c>
      <c r="S41" s="24"/>
      <c r="T41" s="24"/>
      <c r="U41" s="24"/>
      <c r="V41" s="24"/>
      <c r="W41" s="24">
        <v>9651512</v>
      </c>
      <c r="X41" s="24">
        <v>36227808</v>
      </c>
      <c r="Y41" s="24">
        <v>-26576296</v>
      </c>
      <c r="Z41" s="6">
        <v>-73.36</v>
      </c>
      <c r="AA41" s="22">
        <v>48303490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6438408681</v>
      </c>
      <c r="F42" s="21">
        <f t="shared" si="8"/>
        <v>6438408681</v>
      </c>
      <c r="G42" s="21">
        <f t="shared" si="8"/>
        <v>577174292</v>
      </c>
      <c r="H42" s="21">
        <f t="shared" si="8"/>
        <v>0</v>
      </c>
      <c r="I42" s="21">
        <f t="shared" si="8"/>
        <v>52832146</v>
      </c>
      <c r="J42" s="21">
        <f t="shared" si="8"/>
        <v>630006438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394549478</v>
      </c>
      <c r="P42" s="21">
        <f t="shared" si="8"/>
        <v>0</v>
      </c>
      <c r="Q42" s="21">
        <f t="shared" si="8"/>
        <v>0</v>
      </c>
      <c r="R42" s="21">
        <f t="shared" si="8"/>
        <v>394549478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1024555916</v>
      </c>
      <c r="X42" s="21">
        <f t="shared" si="8"/>
        <v>4828808736</v>
      </c>
      <c r="Y42" s="21">
        <f t="shared" si="8"/>
        <v>-3804252820</v>
      </c>
      <c r="Z42" s="4">
        <f>+IF(X42&lt;&gt;0,+(Y42/X42)*100,0)</f>
        <v>-78.78242912456493</v>
      </c>
      <c r="AA42" s="19">
        <f>SUM(AA43:AA46)</f>
        <v>6438408681</v>
      </c>
    </row>
    <row r="43" spans="1:27" ht="12.75">
      <c r="A43" s="5" t="s">
        <v>46</v>
      </c>
      <c r="B43" s="3"/>
      <c r="C43" s="22"/>
      <c r="D43" s="22"/>
      <c r="E43" s="23">
        <v>4569247379</v>
      </c>
      <c r="F43" s="24">
        <v>4569247379</v>
      </c>
      <c r="G43" s="24">
        <v>490368191</v>
      </c>
      <c r="H43" s="24"/>
      <c r="I43" s="24">
        <v>-383602773</v>
      </c>
      <c r="J43" s="24">
        <v>106765418</v>
      </c>
      <c r="K43" s="24"/>
      <c r="L43" s="24"/>
      <c r="M43" s="24"/>
      <c r="N43" s="24"/>
      <c r="O43" s="24">
        <v>324454087</v>
      </c>
      <c r="P43" s="24"/>
      <c r="Q43" s="24"/>
      <c r="R43" s="24">
        <v>324454087</v>
      </c>
      <c r="S43" s="24"/>
      <c r="T43" s="24"/>
      <c r="U43" s="24"/>
      <c r="V43" s="24"/>
      <c r="W43" s="24">
        <v>431219505</v>
      </c>
      <c r="X43" s="24">
        <v>3426936102</v>
      </c>
      <c r="Y43" s="24">
        <v>-2995716597</v>
      </c>
      <c r="Z43" s="6">
        <v>-87.42</v>
      </c>
      <c r="AA43" s="22">
        <v>4569247379</v>
      </c>
    </row>
    <row r="44" spans="1:27" ht="12.75">
      <c r="A44" s="5" t="s">
        <v>47</v>
      </c>
      <c r="B44" s="3"/>
      <c r="C44" s="22"/>
      <c r="D44" s="22"/>
      <c r="E44" s="23">
        <v>887074475</v>
      </c>
      <c r="F44" s="24">
        <v>887074475</v>
      </c>
      <c r="G44" s="24">
        <v>42737817</v>
      </c>
      <c r="H44" s="24"/>
      <c r="I44" s="24">
        <v>388172588</v>
      </c>
      <c r="J44" s="24">
        <v>430910405</v>
      </c>
      <c r="K44" s="24"/>
      <c r="L44" s="24"/>
      <c r="M44" s="24"/>
      <c r="N44" s="24"/>
      <c r="O44" s="24">
        <v>-85160040</v>
      </c>
      <c r="P44" s="24"/>
      <c r="Q44" s="24"/>
      <c r="R44" s="24">
        <v>-85160040</v>
      </c>
      <c r="S44" s="24"/>
      <c r="T44" s="24"/>
      <c r="U44" s="24"/>
      <c r="V44" s="24"/>
      <c r="W44" s="24">
        <v>345750365</v>
      </c>
      <c r="X44" s="24">
        <v>665306523</v>
      </c>
      <c r="Y44" s="24">
        <v>-319556158</v>
      </c>
      <c r="Z44" s="6">
        <v>-48.03</v>
      </c>
      <c r="AA44" s="22">
        <v>887074475</v>
      </c>
    </row>
    <row r="45" spans="1:27" ht="12.75">
      <c r="A45" s="5" t="s">
        <v>48</v>
      </c>
      <c r="B45" s="3"/>
      <c r="C45" s="25"/>
      <c r="D45" s="25"/>
      <c r="E45" s="26">
        <v>599437307</v>
      </c>
      <c r="F45" s="27">
        <v>599437307</v>
      </c>
      <c r="G45" s="27">
        <v>23935412</v>
      </c>
      <c r="H45" s="27"/>
      <c r="I45" s="27">
        <v>27199810</v>
      </c>
      <c r="J45" s="27">
        <v>51135222</v>
      </c>
      <c r="K45" s="27"/>
      <c r="L45" s="27"/>
      <c r="M45" s="27"/>
      <c r="N45" s="27"/>
      <c r="O45" s="27">
        <v>94463846</v>
      </c>
      <c r="P45" s="27"/>
      <c r="Q45" s="27"/>
      <c r="R45" s="27">
        <v>94463846</v>
      </c>
      <c r="S45" s="27"/>
      <c r="T45" s="27"/>
      <c r="U45" s="27"/>
      <c r="V45" s="27"/>
      <c r="W45" s="27">
        <v>145599068</v>
      </c>
      <c r="X45" s="27">
        <v>449578620</v>
      </c>
      <c r="Y45" s="27">
        <v>-303979552</v>
      </c>
      <c r="Z45" s="7">
        <v>-67.61</v>
      </c>
      <c r="AA45" s="25">
        <v>599437307</v>
      </c>
    </row>
    <row r="46" spans="1:27" ht="12.75">
      <c r="A46" s="5" t="s">
        <v>49</v>
      </c>
      <c r="B46" s="3"/>
      <c r="C46" s="22"/>
      <c r="D46" s="22"/>
      <c r="E46" s="23">
        <v>382649520</v>
      </c>
      <c r="F46" s="24">
        <v>382649520</v>
      </c>
      <c r="G46" s="24">
        <v>20132872</v>
      </c>
      <c r="H46" s="24"/>
      <c r="I46" s="24">
        <v>21062521</v>
      </c>
      <c r="J46" s="24">
        <v>41195393</v>
      </c>
      <c r="K46" s="24"/>
      <c r="L46" s="24"/>
      <c r="M46" s="24"/>
      <c r="N46" s="24"/>
      <c r="O46" s="24">
        <v>60791585</v>
      </c>
      <c r="P46" s="24"/>
      <c r="Q46" s="24"/>
      <c r="R46" s="24">
        <v>60791585</v>
      </c>
      <c r="S46" s="24"/>
      <c r="T46" s="24"/>
      <c r="U46" s="24"/>
      <c r="V46" s="24"/>
      <c r="W46" s="24">
        <v>101986978</v>
      </c>
      <c r="X46" s="24">
        <v>286987491</v>
      </c>
      <c r="Y46" s="24">
        <v>-185000513</v>
      </c>
      <c r="Z46" s="6">
        <v>-64.46</v>
      </c>
      <c r="AA46" s="22">
        <v>382649520</v>
      </c>
    </row>
    <row r="47" spans="1:27" ht="12.75">
      <c r="A47" s="2" t="s">
        <v>50</v>
      </c>
      <c r="B47" s="8" t="s">
        <v>51</v>
      </c>
      <c r="C47" s="19"/>
      <c r="D47" s="19"/>
      <c r="E47" s="20">
        <v>51982720</v>
      </c>
      <c r="F47" s="21">
        <v>51982720</v>
      </c>
      <c r="G47" s="21">
        <v>2703292</v>
      </c>
      <c r="H47" s="21"/>
      <c r="I47" s="21">
        <v>3667082</v>
      </c>
      <c r="J47" s="21">
        <v>6370374</v>
      </c>
      <c r="K47" s="21"/>
      <c r="L47" s="21"/>
      <c r="M47" s="21"/>
      <c r="N47" s="21"/>
      <c r="O47" s="21">
        <v>3493377</v>
      </c>
      <c r="P47" s="21"/>
      <c r="Q47" s="21"/>
      <c r="R47" s="21">
        <v>3493377</v>
      </c>
      <c r="S47" s="21"/>
      <c r="T47" s="21"/>
      <c r="U47" s="21"/>
      <c r="V47" s="21"/>
      <c r="W47" s="21">
        <v>9863751</v>
      </c>
      <c r="X47" s="21">
        <v>38987181</v>
      </c>
      <c r="Y47" s="21">
        <v>-29123430</v>
      </c>
      <c r="Z47" s="4">
        <v>-74.7</v>
      </c>
      <c r="AA47" s="19">
        <v>51982720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11518639483</v>
      </c>
      <c r="F48" s="42">
        <f t="shared" si="9"/>
        <v>11518639483</v>
      </c>
      <c r="G48" s="42">
        <f t="shared" si="9"/>
        <v>-98855475</v>
      </c>
      <c r="H48" s="42">
        <f t="shared" si="9"/>
        <v>0</v>
      </c>
      <c r="I48" s="42">
        <f t="shared" si="9"/>
        <v>315937189</v>
      </c>
      <c r="J48" s="42">
        <f t="shared" si="9"/>
        <v>217081714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832120814</v>
      </c>
      <c r="P48" s="42">
        <f t="shared" si="9"/>
        <v>0</v>
      </c>
      <c r="Q48" s="42">
        <f t="shared" si="9"/>
        <v>0</v>
      </c>
      <c r="R48" s="42">
        <f t="shared" si="9"/>
        <v>832120814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1049202528</v>
      </c>
      <c r="X48" s="42">
        <f t="shared" si="9"/>
        <v>8638986429</v>
      </c>
      <c r="Y48" s="42">
        <f t="shared" si="9"/>
        <v>-7589783901</v>
      </c>
      <c r="Z48" s="43">
        <f>+IF(X48&lt;&gt;0,+(Y48/X48)*100,0)</f>
        <v>-87.85502747778422</v>
      </c>
      <c r="AA48" s="40">
        <f>+AA28+AA32+AA38+AA42+AA47</f>
        <v>11518639483</v>
      </c>
    </row>
    <row r="49" spans="1:27" ht="12.75">
      <c r="A49" s="14" t="s">
        <v>65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10331100999</v>
      </c>
      <c r="F49" s="46">
        <f t="shared" si="10"/>
        <v>10331100999</v>
      </c>
      <c r="G49" s="46">
        <f t="shared" si="10"/>
        <v>3587665624</v>
      </c>
      <c r="H49" s="46">
        <f t="shared" si="10"/>
        <v>0</v>
      </c>
      <c r="I49" s="46">
        <f t="shared" si="10"/>
        <v>-369941325</v>
      </c>
      <c r="J49" s="46">
        <f t="shared" si="10"/>
        <v>3217724299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-234605930</v>
      </c>
      <c r="P49" s="46">
        <f t="shared" si="10"/>
        <v>0</v>
      </c>
      <c r="Q49" s="46">
        <f t="shared" si="10"/>
        <v>0</v>
      </c>
      <c r="R49" s="46">
        <f t="shared" si="10"/>
        <v>-234605930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2983118369</v>
      </c>
      <c r="X49" s="46">
        <f>IF(F25=F48,0,X25-X48)</f>
        <v>507058848</v>
      </c>
      <c r="Y49" s="46">
        <f t="shared" si="10"/>
        <v>2476059521</v>
      </c>
      <c r="Z49" s="47">
        <f>+IF(X49&lt;&gt;0,+(Y49/X49)*100,0)</f>
        <v>488.3179794152808</v>
      </c>
      <c r="AA49" s="44">
        <f>+AA25-AA48</f>
        <v>10331100999</v>
      </c>
    </row>
    <row r="50" spans="1:27" ht="12.75">
      <c r="A50" s="16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68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69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2957759924</v>
      </c>
      <c r="D5" s="19">
        <f>SUM(D6:D8)</f>
        <v>0</v>
      </c>
      <c r="E5" s="20">
        <f t="shared" si="0"/>
        <v>3123175846</v>
      </c>
      <c r="F5" s="21">
        <f t="shared" si="0"/>
        <v>3123161846</v>
      </c>
      <c r="G5" s="21">
        <f t="shared" si="0"/>
        <v>383605450</v>
      </c>
      <c r="H5" s="21">
        <f t="shared" si="0"/>
        <v>244895715</v>
      </c>
      <c r="I5" s="21">
        <f t="shared" si="0"/>
        <v>-76730043</v>
      </c>
      <c r="J5" s="21">
        <f t="shared" si="0"/>
        <v>551771122</v>
      </c>
      <c r="K5" s="21">
        <f t="shared" si="0"/>
        <v>125392732</v>
      </c>
      <c r="L5" s="21">
        <f t="shared" si="0"/>
        <v>311291030</v>
      </c>
      <c r="M5" s="21">
        <f t="shared" si="0"/>
        <v>152435021</v>
      </c>
      <c r="N5" s="21">
        <f t="shared" si="0"/>
        <v>589118783</v>
      </c>
      <c r="O5" s="21">
        <f t="shared" si="0"/>
        <v>67314697</v>
      </c>
      <c r="P5" s="21">
        <f t="shared" si="0"/>
        <v>141437850</v>
      </c>
      <c r="Q5" s="21">
        <f t="shared" si="0"/>
        <v>242046549</v>
      </c>
      <c r="R5" s="21">
        <f t="shared" si="0"/>
        <v>450799096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1591689001</v>
      </c>
      <c r="X5" s="21">
        <f t="shared" si="0"/>
        <v>2342371203</v>
      </c>
      <c r="Y5" s="21">
        <f t="shared" si="0"/>
        <v>-750682202</v>
      </c>
      <c r="Z5" s="4">
        <f>+IF(X5&lt;&gt;0,+(Y5/X5)*100,0)</f>
        <v>-32.04796067500152</v>
      </c>
      <c r="AA5" s="19">
        <f>SUM(AA6:AA8)</f>
        <v>3123161846</v>
      </c>
    </row>
    <row r="6" spans="1:27" ht="12.75">
      <c r="A6" s="5" t="s">
        <v>32</v>
      </c>
      <c r="B6" s="3"/>
      <c r="C6" s="22">
        <v>4545</v>
      </c>
      <c r="D6" s="22"/>
      <c r="E6" s="23">
        <v>11120</v>
      </c>
      <c r="F6" s="24">
        <v>11120</v>
      </c>
      <c r="G6" s="24"/>
      <c r="H6" s="24">
        <v>313</v>
      </c>
      <c r="I6" s="24">
        <v>536</v>
      </c>
      <c r="J6" s="24">
        <v>849</v>
      </c>
      <c r="K6" s="24">
        <v>99927</v>
      </c>
      <c r="L6" s="24">
        <v>54261</v>
      </c>
      <c r="M6" s="24">
        <v>-130</v>
      </c>
      <c r="N6" s="24">
        <v>154058</v>
      </c>
      <c r="O6" s="24">
        <v>27000</v>
      </c>
      <c r="P6" s="24">
        <v>27000</v>
      </c>
      <c r="Q6" s="24">
        <v>27000</v>
      </c>
      <c r="R6" s="24">
        <v>81000</v>
      </c>
      <c r="S6" s="24"/>
      <c r="T6" s="24"/>
      <c r="U6" s="24"/>
      <c r="V6" s="24"/>
      <c r="W6" s="24">
        <v>235907</v>
      </c>
      <c r="X6" s="24">
        <v>8334</v>
      </c>
      <c r="Y6" s="24">
        <v>227573</v>
      </c>
      <c r="Z6" s="6">
        <v>2730.66</v>
      </c>
      <c r="AA6" s="22">
        <v>11120</v>
      </c>
    </row>
    <row r="7" spans="1:27" ht="12.75">
      <c r="A7" s="5" t="s">
        <v>33</v>
      </c>
      <c r="B7" s="3"/>
      <c r="C7" s="25">
        <v>2957755379</v>
      </c>
      <c r="D7" s="25"/>
      <c r="E7" s="26">
        <v>3123164726</v>
      </c>
      <c r="F7" s="27">
        <v>3123150726</v>
      </c>
      <c r="G7" s="27">
        <v>383605450</v>
      </c>
      <c r="H7" s="27">
        <v>244895402</v>
      </c>
      <c r="I7" s="27">
        <v>-76730579</v>
      </c>
      <c r="J7" s="27">
        <v>551770273</v>
      </c>
      <c r="K7" s="27">
        <v>125292805</v>
      </c>
      <c r="L7" s="27">
        <v>311236769</v>
      </c>
      <c r="M7" s="27">
        <v>152435151</v>
      </c>
      <c r="N7" s="27">
        <v>588964725</v>
      </c>
      <c r="O7" s="27">
        <v>67287697</v>
      </c>
      <c r="P7" s="27">
        <v>141410850</v>
      </c>
      <c r="Q7" s="27">
        <v>242019549</v>
      </c>
      <c r="R7" s="27">
        <v>450718096</v>
      </c>
      <c r="S7" s="27"/>
      <c r="T7" s="27"/>
      <c r="U7" s="27"/>
      <c r="V7" s="27"/>
      <c r="W7" s="27">
        <v>1591453094</v>
      </c>
      <c r="X7" s="27">
        <v>2342362869</v>
      </c>
      <c r="Y7" s="27">
        <v>-750909775</v>
      </c>
      <c r="Z7" s="7">
        <v>-32.06</v>
      </c>
      <c r="AA7" s="25">
        <v>3123150726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75090437</v>
      </c>
      <c r="D9" s="19">
        <f>SUM(D10:D14)</f>
        <v>0</v>
      </c>
      <c r="E9" s="20">
        <f t="shared" si="1"/>
        <v>64742212</v>
      </c>
      <c r="F9" s="21">
        <f t="shared" si="1"/>
        <v>64027332</v>
      </c>
      <c r="G9" s="21">
        <f t="shared" si="1"/>
        <v>2252096</v>
      </c>
      <c r="H9" s="21">
        <f t="shared" si="1"/>
        <v>2218264</v>
      </c>
      <c r="I9" s="21">
        <f t="shared" si="1"/>
        <v>1878506</v>
      </c>
      <c r="J9" s="21">
        <f t="shared" si="1"/>
        <v>6348866</v>
      </c>
      <c r="K9" s="21">
        <f t="shared" si="1"/>
        <v>2227530</v>
      </c>
      <c r="L9" s="21">
        <f t="shared" si="1"/>
        <v>3246104</v>
      </c>
      <c r="M9" s="21">
        <f t="shared" si="1"/>
        <v>663398</v>
      </c>
      <c r="N9" s="21">
        <f t="shared" si="1"/>
        <v>6137032</v>
      </c>
      <c r="O9" s="21">
        <f t="shared" si="1"/>
        <v>2101751</v>
      </c>
      <c r="P9" s="21">
        <f t="shared" si="1"/>
        <v>2552815</v>
      </c>
      <c r="Q9" s="21">
        <f t="shared" si="1"/>
        <v>1944641</v>
      </c>
      <c r="R9" s="21">
        <f t="shared" si="1"/>
        <v>6599207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19085105</v>
      </c>
      <c r="X9" s="21">
        <f t="shared" si="1"/>
        <v>48020346</v>
      </c>
      <c r="Y9" s="21">
        <f t="shared" si="1"/>
        <v>-28935241</v>
      </c>
      <c r="Z9" s="4">
        <f>+IF(X9&lt;&gt;0,+(Y9/X9)*100,0)</f>
        <v>-60.25621098190338</v>
      </c>
      <c r="AA9" s="19">
        <f>SUM(AA10:AA14)</f>
        <v>64027332</v>
      </c>
    </row>
    <row r="10" spans="1:27" ht="12.75">
      <c r="A10" s="5" t="s">
        <v>36</v>
      </c>
      <c r="B10" s="3"/>
      <c r="C10" s="22">
        <v>5073416</v>
      </c>
      <c r="D10" s="22"/>
      <c r="E10" s="23">
        <v>7294580</v>
      </c>
      <c r="F10" s="24">
        <v>7079690</v>
      </c>
      <c r="G10" s="24">
        <v>441226</v>
      </c>
      <c r="H10" s="24">
        <v>461190</v>
      </c>
      <c r="I10" s="24">
        <v>376410</v>
      </c>
      <c r="J10" s="24">
        <v>1278826</v>
      </c>
      <c r="K10" s="24">
        <v>405594</v>
      </c>
      <c r="L10" s="24">
        <v>524091</v>
      </c>
      <c r="M10" s="24">
        <v>243595</v>
      </c>
      <c r="N10" s="24">
        <v>1173280</v>
      </c>
      <c r="O10" s="24">
        <v>445556</v>
      </c>
      <c r="P10" s="24">
        <v>370517</v>
      </c>
      <c r="Q10" s="24">
        <v>370237</v>
      </c>
      <c r="R10" s="24">
        <v>1186310</v>
      </c>
      <c r="S10" s="24"/>
      <c r="T10" s="24"/>
      <c r="U10" s="24"/>
      <c r="V10" s="24"/>
      <c r="W10" s="24">
        <v>3638416</v>
      </c>
      <c r="X10" s="24">
        <v>5309739</v>
      </c>
      <c r="Y10" s="24">
        <v>-1671323</v>
      </c>
      <c r="Z10" s="6">
        <v>-31.48</v>
      </c>
      <c r="AA10" s="22">
        <v>7079690</v>
      </c>
    </row>
    <row r="11" spans="1:27" ht="12.75">
      <c r="A11" s="5" t="s">
        <v>37</v>
      </c>
      <c r="B11" s="3"/>
      <c r="C11" s="22">
        <v>4010898</v>
      </c>
      <c r="D11" s="22"/>
      <c r="E11" s="23">
        <v>8073273</v>
      </c>
      <c r="F11" s="24">
        <v>7573283</v>
      </c>
      <c r="G11" s="24">
        <v>119654</v>
      </c>
      <c r="H11" s="24">
        <v>199388</v>
      </c>
      <c r="I11" s="24">
        <v>196759</v>
      </c>
      <c r="J11" s="24">
        <v>515801</v>
      </c>
      <c r="K11" s="24">
        <v>386559</v>
      </c>
      <c r="L11" s="24">
        <v>247941</v>
      </c>
      <c r="M11" s="24">
        <v>120762</v>
      </c>
      <c r="N11" s="24">
        <v>755262</v>
      </c>
      <c r="O11" s="24">
        <v>165334</v>
      </c>
      <c r="P11" s="24">
        <v>166374</v>
      </c>
      <c r="Q11" s="24">
        <v>66221</v>
      </c>
      <c r="R11" s="24">
        <v>397929</v>
      </c>
      <c r="S11" s="24"/>
      <c r="T11" s="24"/>
      <c r="U11" s="24"/>
      <c r="V11" s="24"/>
      <c r="W11" s="24">
        <v>1668992</v>
      </c>
      <c r="X11" s="24">
        <v>5679927</v>
      </c>
      <c r="Y11" s="24">
        <v>-4010935</v>
      </c>
      <c r="Z11" s="6">
        <v>-70.62</v>
      </c>
      <c r="AA11" s="22">
        <v>7573283</v>
      </c>
    </row>
    <row r="12" spans="1:27" ht="12.75">
      <c r="A12" s="5" t="s">
        <v>38</v>
      </c>
      <c r="B12" s="3"/>
      <c r="C12" s="22">
        <v>55885136</v>
      </c>
      <c r="D12" s="22"/>
      <c r="E12" s="23">
        <v>24183161</v>
      </c>
      <c r="F12" s="24">
        <v>24183161</v>
      </c>
      <c r="G12" s="24">
        <v>778115</v>
      </c>
      <c r="H12" s="24">
        <v>662349</v>
      </c>
      <c r="I12" s="24">
        <v>357100</v>
      </c>
      <c r="J12" s="24">
        <v>1797564</v>
      </c>
      <c r="K12" s="24">
        <v>521824</v>
      </c>
      <c r="L12" s="24">
        <v>647317</v>
      </c>
      <c r="M12" s="24">
        <v>283332</v>
      </c>
      <c r="N12" s="24">
        <v>1452473</v>
      </c>
      <c r="O12" s="24">
        <v>592982</v>
      </c>
      <c r="P12" s="24">
        <v>729786</v>
      </c>
      <c r="Q12" s="24">
        <v>473082</v>
      </c>
      <c r="R12" s="24">
        <v>1795850</v>
      </c>
      <c r="S12" s="24"/>
      <c r="T12" s="24"/>
      <c r="U12" s="24"/>
      <c r="V12" s="24"/>
      <c r="W12" s="24">
        <v>5045887</v>
      </c>
      <c r="X12" s="24">
        <v>18137295</v>
      </c>
      <c r="Y12" s="24">
        <v>-13091408</v>
      </c>
      <c r="Z12" s="6">
        <v>-72.18</v>
      </c>
      <c r="AA12" s="22">
        <v>24183161</v>
      </c>
    </row>
    <row r="13" spans="1:27" ht="12.75">
      <c r="A13" s="5" t="s">
        <v>39</v>
      </c>
      <c r="B13" s="3"/>
      <c r="C13" s="22">
        <v>10120987</v>
      </c>
      <c r="D13" s="22"/>
      <c r="E13" s="23">
        <v>25191198</v>
      </c>
      <c r="F13" s="24">
        <v>25191198</v>
      </c>
      <c r="G13" s="24">
        <v>913101</v>
      </c>
      <c r="H13" s="24">
        <v>895337</v>
      </c>
      <c r="I13" s="24">
        <v>948237</v>
      </c>
      <c r="J13" s="24">
        <v>2756675</v>
      </c>
      <c r="K13" s="24">
        <v>913553</v>
      </c>
      <c r="L13" s="24">
        <v>1826755</v>
      </c>
      <c r="M13" s="24">
        <v>15709</v>
      </c>
      <c r="N13" s="24">
        <v>2756017</v>
      </c>
      <c r="O13" s="24">
        <v>897879</v>
      </c>
      <c r="P13" s="24">
        <v>1286138</v>
      </c>
      <c r="Q13" s="24">
        <v>1035101</v>
      </c>
      <c r="R13" s="24">
        <v>3219118</v>
      </c>
      <c r="S13" s="24"/>
      <c r="T13" s="24"/>
      <c r="U13" s="24"/>
      <c r="V13" s="24"/>
      <c r="W13" s="24">
        <v>8731810</v>
      </c>
      <c r="X13" s="24">
        <v>18893385</v>
      </c>
      <c r="Y13" s="24">
        <v>-10161575</v>
      </c>
      <c r="Z13" s="6">
        <v>-53.78</v>
      </c>
      <c r="AA13" s="22">
        <v>25191198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27139621</v>
      </c>
      <c r="D15" s="19">
        <f>SUM(D16:D18)</f>
        <v>0</v>
      </c>
      <c r="E15" s="20">
        <f t="shared" si="2"/>
        <v>21095669</v>
      </c>
      <c r="F15" s="21">
        <f t="shared" si="2"/>
        <v>21018912</v>
      </c>
      <c r="G15" s="21">
        <f t="shared" si="2"/>
        <v>846151</v>
      </c>
      <c r="H15" s="21">
        <f t="shared" si="2"/>
        <v>811538</v>
      </c>
      <c r="I15" s="21">
        <f t="shared" si="2"/>
        <v>896041</v>
      </c>
      <c r="J15" s="21">
        <f t="shared" si="2"/>
        <v>2553730</v>
      </c>
      <c r="K15" s="21">
        <f t="shared" si="2"/>
        <v>956997</v>
      </c>
      <c r="L15" s="21">
        <f t="shared" si="2"/>
        <v>1632095</v>
      </c>
      <c r="M15" s="21">
        <f t="shared" si="2"/>
        <v>406929</v>
      </c>
      <c r="N15" s="21">
        <f t="shared" si="2"/>
        <v>2996021</v>
      </c>
      <c r="O15" s="21">
        <f t="shared" si="2"/>
        <v>455505</v>
      </c>
      <c r="P15" s="21">
        <f t="shared" si="2"/>
        <v>732945</v>
      </c>
      <c r="Q15" s="21">
        <f t="shared" si="2"/>
        <v>-21767</v>
      </c>
      <c r="R15" s="21">
        <f t="shared" si="2"/>
        <v>1166683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6716434</v>
      </c>
      <c r="X15" s="21">
        <f t="shared" si="2"/>
        <v>15764139</v>
      </c>
      <c r="Y15" s="21">
        <f t="shared" si="2"/>
        <v>-9047705</v>
      </c>
      <c r="Z15" s="4">
        <f>+IF(X15&lt;&gt;0,+(Y15/X15)*100,0)</f>
        <v>-57.394222418363604</v>
      </c>
      <c r="AA15" s="19">
        <f>SUM(AA16:AA18)</f>
        <v>21018912</v>
      </c>
    </row>
    <row r="16" spans="1:27" ht="12.75">
      <c r="A16" s="5" t="s">
        <v>42</v>
      </c>
      <c r="B16" s="3"/>
      <c r="C16" s="22">
        <v>9878005</v>
      </c>
      <c r="D16" s="22"/>
      <c r="E16" s="23">
        <v>20630940</v>
      </c>
      <c r="F16" s="24">
        <v>20630940</v>
      </c>
      <c r="G16" s="24">
        <v>776144</v>
      </c>
      <c r="H16" s="24">
        <v>740682</v>
      </c>
      <c r="I16" s="24">
        <v>873136</v>
      </c>
      <c r="J16" s="24">
        <v>2389962</v>
      </c>
      <c r="K16" s="24">
        <v>902083</v>
      </c>
      <c r="L16" s="24">
        <v>1600043</v>
      </c>
      <c r="M16" s="24">
        <v>361022</v>
      </c>
      <c r="N16" s="24">
        <v>2863148</v>
      </c>
      <c r="O16" s="24">
        <v>442325</v>
      </c>
      <c r="P16" s="24">
        <v>701884</v>
      </c>
      <c r="Q16" s="24">
        <v>671212</v>
      </c>
      <c r="R16" s="24">
        <v>1815421</v>
      </c>
      <c r="S16" s="24"/>
      <c r="T16" s="24"/>
      <c r="U16" s="24"/>
      <c r="V16" s="24"/>
      <c r="W16" s="24">
        <v>7068531</v>
      </c>
      <c r="X16" s="24">
        <v>15473169</v>
      </c>
      <c r="Y16" s="24">
        <v>-8404638</v>
      </c>
      <c r="Z16" s="6">
        <v>-54.32</v>
      </c>
      <c r="AA16" s="22">
        <v>20630940</v>
      </c>
    </row>
    <row r="17" spans="1:27" ht="12.75">
      <c r="A17" s="5" t="s">
        <v>43</v>
      </c>
      <c r="B17" s="3"/>
      <c r="C17" s="22">
        <v>16975441</v>
      </c>
      <c r="D17" s="22"/>
      <c r="E17" s="23"/>
      <c r="F17" s="24"/>
      <c r="G17" s="24">
        <v>39722</v>
      </c>
      <c r="H17" s="24">
        <v>44119</v>
      </c>
      <c r="I17" s="24"/>
      <c r="J17" s="24">
        <v>83841</v>
      </c>
      <c r="K17" s="24"/>
      <c r="L17" s="24"/>
      <c r="M17" s="24">
        <v>39722</v>
      </c>
      <c r="N17" s="24">
        <v>39722</v>
      </c>
      <c r="O17" s="24"/>
      <c r="P17" s="24"/>
      <c r="Q17" s="24">
        <v>-714992</v>
      </c>
      <c r="R17" s="24">
        <v>-714992</v>
      </c>
      <c r="S17" s="24"/>
      <c r="T17" s="24"/>
      <c r="U17" s="24"/>
      <c r="V17" s="24"/>
      <c r="W17" s="24">
        <v>-591429</v>
      </c>
      <c r="X17" s="24"/>
      <c r="Y17" s="24">
        <v>-591429</v>
      </c>
      <c r="Z17" s="6"/>
      <c r="AA17" s="22"/>
    </row>
    <row r="18" spans="1:27" ht="12.75">
      <c r="A18" s="5" t="s">
        <v>44</v>
      </c>
      <c r="B18" s="3"/>
      <c r="C18" s="22">
        <v>286175</v>
      </c>
      <c r="D18" s="22"/>
      <c r="E18" s="23">
        <v>464729</v>
      </c>
      <c r="F18" s="24">
        <v>387972</v>
      </c>
      <c r="G18" s="24">
        <v>30285</v>
      </c>
      <c r="H18" s="24">
        <v>26737</v>
      </c>
      <c r="I18" s="24">
        <v>22905</v>
      </c>
      <c r="J18" s="24">
        <v>79927</v>
      </c>
      <c r="K18" s="24">
        <v>54914</v>
      </c>
      <c r="L18" s="24">
        <v>32052</v>
      </c>
      <c r="M18" s="24">
        <v>6185</v>
      </c>
      <c r="N18" s="24">
        <v>93151</v>
      </c>
      <c r="O18" s="24">
        <v>13180</v>
      </c>
      <c r="P18" s="24">
        <v>31061</v>
      </c>
      <c r="Q18" s="24">
        <v>22013</v>
      </c>
      <c r="R18" s="24">
        <v>66254</v>
      </c>
      <c r="S18" s="24"/>
      <c r="T18" s="24"/>
      <c r="U18" s="24"/>
      <c r="V18" s="24"/>
      <c r="W18" s="24">
        <v>239332</v>
      </c>
      <c r="X18" s="24">
        <v>290970</v>
      </c>
      <c r="Y18" s="24">
        <v>-51638</v>
      </c>
      <c r="Z18" s="6">
        <v>-17.75</v>
      </c>
      <c r="AA18" s="22">
        <v>387972</v>
      </c>
    </row>
    <row r="19" spans="1:27" ht="12.75">
      <c r="A19" s="2" t="s">
        <v>45</v>
      </c>
      <c r="B19" s="8"/>
      <c r="C19" s="19">
        <f aca="true" t="shared" si="3" ref="C19:Y19">SUM(C20:C23)</f>
        <v>4566946800</v>
      </c>
      <c r="D19" s="19">
        <f>SUM(D20:D23)</f>
        <v>0</v>
      </c>
      <c r="E19" s="20">
        <f t="shared" si="3"/>
        <v>4828634637</v>
      </c>
      <c r="F19" s="21">
        <f t="shared" si="3"/>
        <v>4814409615</v>
      </c>
      <c r="G19" s="21">
        <f t="shared" si="3"/>
        <v>551146167</v>
      </c>
      <c r="H19" s="21">
        <f t="shared" si="3"/>
        <v>482528426</v>
      </c>
      <c r="I19" s="21">
        <f t="shared" si="3"/>
        <v>432231334</v>
      </c>
      <c r="J19" s="21">
        <f t="shared" si="3"/>
        <v>1465905927</v>
      </c>
      <c r="K19" s="21">
        <f t="shared" si="3"/>
        <v>288089939</v>
      </c>
      <c r="L19" s="21">
        <f t="shared" si="3"/>
        <v>432614546</v>
      </c>
      <c r="M19" s="21">
        <f t="shared" si="3"/>
        <v>267436688</v>
      </c>
      <c r="N19" s="21">
        <f t="shared" si="3"/>
        <v>988141173</v>
      </c>
      <c r="O19" s="21">
        <f t="shared" si="3"/>
        <v>344541810</v>
      </c>
      <c r="P19" s="21">
        <f t="shared" si="3"/>
        <v>346821665</v>
      </c>
      <c r="Q19" s="21">
        <f t="shared" si="3"/>
        <v>670542895</v>
      </c>
      <c r="R19" s="21">
        <f t="shared" si="3"/>
        <v>1361906370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3815953470</v>
      </c>
      <c r="X19" s="21">
        <f t="shared" si="3"/>
        <v>3610807029</v>
      </c>
      <c r="Y19" s="21">
        <f t="shared" si="3"/>
        <v>205146441</v>
      </c>
      <c r="Z19" s="4">
        <f>+IF(X19&lt;&gt;0,+(Y19/X19)*100,0)</f>
        <v>5.681456786595836</v>
      </c>
      <c r="AA19" s="19">
        <f>SUM(AA20:AA23)</f>
        <v>4814409615</v>
      </c>
    </row>
    <row r="20" spans="1:27" ht="12.75">
      <c r="A20" s="5" t="s">
        <v>46</v>
      </c>
      <c r="B20" s="3"/>
      <c r="C20" s="22">
        <v>2612339337</v>
      </c>
      <c r="D20" s="22"/>
      <c r="E20" s="23">
        <v>2818535247</v>
      </c>
      <c r="F20" s="24">
        <v>2804310225</v>
      </c>
      <c r="G20" s="24">
        <v>275014943</v>
      </c>
      <c r="H20" s="24">
        <v>309322396</v>
      </c>
      <c r="I20" s="24">
        <v>267316763</v>
      </c>
      <c r="J20" s="24">
        <v>851654102</v>
      </c>
      <c r="K20" s="24">
        <v>210419463</v>
      </c>
      <c r="L20" s="24">
        <v>212204039</v>
      </c>
      <c r="M20" s="24">
        <v>210038748</v>
      </c>
      <c r="N20" s="24">
        <v>632662250</v>
      </c>
      <c r="O20" s="24">
        <v>196951583</v>
      </c>
      <c r="P20" s="24">
        <v>209598581</v>
      </c>
      <c r="Q20" s="24">
        <v>209278260</v>
      </c>
      <c r="R20" s="24">
        <v>615828424</v>
      </c>
      <c r="S20" s="24"/>
      <c r="T20" s="24"/>
      <c r="U20" s="24"/>
      <c r="V20" s="24"/>
      <c r="W20" s="24">
        <v>2100144776</v>
      </c>
      <c r="X20" s="24">
        <v>2103232563</v>
      </c>
      <c r="Y20" s="24">
        <v>-3087787</v>
      </c>
      <c r="Z20" s="6">
        <v>-0.15</v>
      </c>
      <c r="AA20" s="22">
        <v>2804310225</v>
      </c>
    </row>
    <row r="21" spans="1:27" ht="12.75">
      <c r="A21" s="5" t="s">
        <v>47</v>
      </c>
      <c r="B21" s="3"/>
      <c r="C21" s="22">
        <v>1151794864</v>
      </c>
      <c r="D21" s="22"/>
      <c r="E21" s="23">
        <v>1233154636</v>
      </c>
      <c r="F21" s="24">
        <v>1233154636</v>
      </c>
      <c r="G21" s="24">
        <v>144763131</v>
      </c>
      <c r="H21" s="24">
        <v>126601488</v>
      </c>
      <c r="I21" s="24">
        <v>119799929</v>
      </c>
      <c r="J21" s="24">
        <v>391164548</v>
      </c>
      <c r="K21" s="24">
        <v>30838447</v>
      </c>
      <c r="L21" s="24">
        <v>143556654</v>
      </c>
      <c r="M21" s="24">
        <v>42007044</v>
      </c>
      <c r="N21" s="24">
        <v>216402145</v>
      </c>
      <c r="O21" s="24">
        <v>100258725</v>
      </c>
      <c r="P21" s="24">
        <v>90365108</v>
      </c>
      <c r="Q21" s="24">
        <v>414325276</v>
      </c>
      <c r="R21" s="24">
        <v>604949109</v>
      </c>
      <c r="S21" s="24"/>
      <c r="T21" s="24"/>
      <c r="U21" s="24"/>
      <c r="V21" s="24"/>
      <c r="W21" s="24">
        <v>1212515802</v>
      </c>
      <c r="X21" s="24">
        <v>924865956</v>
      </c>
      <c r="Y21" s="24">
        <v>287649846</v>
      </c>
      <c r="Z21" s="6">
        <v>31.1</v>
      </c>
      <c r="AA21" s="22">
        <v>1233154636</v>
      </c>
    </row>
    <row r="22" spans="1:27" ht="12.75">
      <c r="A22" s="5" t="s">
        <v>48</v>
      </c>
      <c r="B22" s="3"/>
      <c r="C22" s="25">
        <v>462298266</v>
      </c>
      <c r="D22" s="25"/>
      <c r="E22" s="26">
        <v>505308598</v>
      </c>
      <c r="F22" s="27">
        <v>505308598</v>
      </c>
      <c r="G22" s="27">
        <v>63407368</v>
      </c>
      <c r="H22" s="27">
        <v>33672274</v>
      </c>
      <c r="I22" s="27">
        <v>32672571</v>
      </c>
      <c r="J22" s="27">
        <v>129752213</v>
      </c>
      <c r="K22" s="27">
        <v>33934319</v>
      </c>
      <c r="L22" s="27">
        <v>55314627</v>
      </c>
      <c r="M22" s="27">
        <v>11028217</v>
      </c>
      <c r="N22" s="27">
        <v>100277163</v>
      </c>
      <c r="O22" s="27">
        <v>34236952</v>
      </c>
      <c r="P22" s="27">
        <v>33926311</v>
      </c>
      <c r="Q22" s="27">
        <v>33937646</v>
      </c>
      <c r="R22" s="27">
        <v>102100909</v>
      </c>
      <c r="S22" s="27"/>
      <c r="T22" s="27"/>
      <c r="U22" s="27"/>
      <c r="V22" s="27"/>
      <c r="W22" s="27">
        <v>332130285</v>
      </c>
      <c r="X22" s="27">
        <v>378981414</v>
      </c>
      <c r="Y22" s="27">
        <v>-46851129</v>
      </c>
      <c r="Z22" s="7">
        <v>-12.36</v>
      </c>
      <c r="AA22" s="25">
        <v>505308598</v>
      </c>
    </row>
    <row r="23" spans="1:27" ht="12.75">
      <c r="A23" s="5" t="s">
        <v>49</v>
      </c>
      <c r="B23" s="3"/>
      <c r="C23" s="22">
        <v>340514333</v>
      </c>
      <c r="D23" s="22"/>
      <c r="E23" s="23">
        <v>271636156</v>
      </c>
      <c r="F23" s="24">
        <v>271636156</v>
      </c>
      <c r="G23" s="24">
        <v>67960725</v>
      </c>
      <c r="H23" s="24">
        <v>12932268</v>
      </c>
      <c r="I23" s="24">
        <v>12442071</v>
      </c>
      <c r="J23" s="24">
        <v>93335064</v>
      </c>
      <c r="K23" s="24">
        <v>12897710</v>
      </c>
      <c r="L23" s="24">
        <v>21539226</v>
      </c>
      <c r="M23" s="24">
        <v>4362679</v>
      </c>
      <c r="N23" s="24">
        <v>38799615</v>
      </c>
      <c r="O23" s="24">
        <v>13094550</v>
      </c>
      <c r="P23" s="24">
        <v>12931665</v>
      </c>
      <c r="Q23" s="24">
        <v>13001713</v>
      </c>
      <c r="R23" s="24">
        <v>39027928</v>
      </c>
      <c r="S23" s="24"/>
      <c r="T23" s="24"/>
      <c r="U23" s="24"/>
      <c r="V23" s="24"/>
      <c r="W23" s="24">
        <v>171162607</v>
      </c>
      <c r="X23" s="24">
        <v>203727096</v>
      </c>
      <c r="Y23" s="24">
        <v>-32564489</v>
      </c>
      <c r="Z23" s="6">
        <v>-15.98</v>
      </c>
      <c r="AA23" s="22">
        <v>271636156</v>
      </c>
    </row>
    <row r="24" spans="1:27" ht="12.75">
      <c r="A24" s="2" t="s">
        <v>50</v>
      </c>
      <c r="B24" s="8" t="s">
        <v>51</v>
      </c>
      <c r="C24" s="19">
        <v>380558</v>
      </c>
      <c r="D24" s="19"/>
      <c r="E24" s="20">
        <v>1337243</v>
      </c>
      <c r="F24" s="21">
        <v>1337243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1002924</v>
      </c>
      <c r="Y24" s="21">
        <v>-1002924</v>
      </c>
      <c r="Z24" s="4">
        <v>-100</v>
      </c>
      <c r="AA24" s="19">
        <v>1337243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7627317340</v>
      </c>
      <c r="D25" s="40">
        <f>+D5+D9+D15+D19+D24</f>
        <v>0</v>
      </c>
      <c r="E25" s="41">
        <f t="shared" si="4"/>
        <v>8038985607</v>
      </c>
      <c r="F25" s="42">
        <f t="shared" si="4"/>
        <v>8023954948</v>
      </c>
      <c r="G25" s="42">
        <f t="shared" si="4"/>
        <v>937849864</v>
      </c>
      <c r="H25" s="42">
        <f t="shared" si="4"/>
        <v>730453943</v>
      </c>
      <c r="I25" s="42">
        <f t="shared" si="4"/>
        <v>358275838</v>
      </c>
      <c r="J25" s="42">
        <f t="shared" si="4"/>
        <v>2026579645</v>
      </c>
      <c r="K25" s="42">
        <f t="shared" si="4"/>
        <v>416667198</v>
      </c>
      <c r="L25" s="42">
        <f t="shared" si="4"/>
        <v>748783775</v>
      </c>
      <c r="M25" s="42">
        <f t="shared" si="4"/>
        <v>420942036</v>
      </c>
      <c r="N25" s="42">
        <f t="shared" si="4"/>
        <v>1586393009</v>
      </c>
      <c r="O25" s="42">
        <f t="shared" si="4"/>
        <v>414413763</v>
      </c>
      <c r="P25" s="42">
        <f t="shared" si="4"/>
        <v>491545275</v>
      </c>
      <c r="Q25" s="42">
        <f t="shared" si="4"/>
        <v>914512318</v>
      </c>
      <c r="R25" s="42">
        <f t="shared" si="4"/>
        <v>1820471356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5433444010</v>
      </c>
      <c r="X25" s="42">
        <f t="shared" si="4"/>
        <v>6017965641</v>
      </c>
      <c r="Y25" s="42">
        <f t="shared" si="4"/>
        <v>-584521631</v>
      </c>
      <c r="Z25" s="43">
        <f>+IF(X25&lt;&gt;0,+(Y25/X25)*100,0)</f>
        <v>-9.712943972589224</v>
      </c>
      <c r="AA25" s="40">
        <f>+AA5+AA9+AA15+AA19+AA24</f>
        <v>8023954948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1454027411</v>
      </c>
      <c r="D28" s="19">
        <f>SUM(D29:D31)</f>
        <v>0</v>
      </c>
      <c r="E28" s="20">
        <f t="shared" si="5"/>
        <v>1379995905</v>
      </c>
      <c r="F28" s="21">
        <f t="shared" si="5"/>
        <v>1374964818</v>
      </c>
      <c r="G28" s="21">
        <f t="shared" si="5"/>
        <v>100109888</v>
      </c>
      <c r="H28" s="21">
        <f t="shared" si="5"/>
        <v>105977014</v>
      </c>
      <c r="I28" s="21">
        <f t="shared" si="5"/>
        <v>99727263</v>
      </c>
      <c r="J28" s="21">
        <f t="shared" si="5"/>
        <v>305814165</v>
      </c>
      <c r="K28" s="21">
        <f t="shared" si="5"/>
        <v>87765816</v>
      </c>
      <c r="L28" s="21">
        <f t="shared" si="5"/>
        <v>99078932</v>
      </c>
      <c r="M28" s="21">
        <f t="shared" si="5"/>
        <v>99651570</v>
      </c>
      <c r="N28" s="21">
        <f t="shared" si="5"/>
        <v>286496318</v>
      </c>
      <c r="O28" s="21">
        <f t="shared" si="5"/>
        <v>130711335</v>
      </c>
      <c r="P28" s="21">
        <f t="shared" si="5"/>
        <v>149299287</v>
      </c>
      <c r="Q28" s="21">
        <f t="shared" si="5"/>
        <v>107459458</v>
      </c>
      <c r="R28" s="21">
        <f t="shared" si="5"/>
        <v>387470080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979780563</v>
      </c>
      <c r="X28" s="21">
        <f t="shared" si="5"/>
        <v>1031220468</v>
      </c>
      <c r="Y28" s="21">
        <f t="shared" si="5"/>
        <v>-51439905</v>
      </c>
      <c r="Z28" s="4">
        <f>+IF(X28&lt;&gt;0,+(Y28/X28)*100,0)</f>
        <v>-4.988254849107592</v>
      </c>
      <c r="AA28" s="19">
        <f>SUM(AA29:AA31)</f>
        <v>1374964818</v>
      </c>
    </row>
    <row r="29" spans="1:27" ht="12.75">
      <c r="A29" s="5" t="s">
        <v>32</v>
      </c>
      <c r="B29" s="3"/>
      <c r="C29" s="22">
        <v>134101404</v>
      </c>
      <c r="D29" s="22"/>
      <c r="E29" s="23">
        <v>152532194</v>
      </c>
      <c r="F29" s="24">
        <v>129335489</v>
      </c>
      <c r="G29" s="24">
        <v>10369883</v>
      </c>
      <c r="H29" s="24">
        <v>10700196</v>
      </c>
      <c r="I29" s="24">
        <v>10765864</v>
      </c>
      <c r="J29" s="24">
        <v>31835943</v>
      </c>
      <c r="K29" s="24">
        <v>10249398</v>
      </c>
      <c r="L29" s="24">
        <v>11393702</v>
      </c>
      <c r="M29" s="24">
        <v>11378600</v>
      </c>
      <c r="N29" s="24">
        <v>33021700</v>
      </c>
      <c r="O29" s="24">
        <v>10467193</v>
      </c>
      <c r="P29" s="24">
        <v>10771864</v>
      </c>
      <c r="Q29" s="24">
        <v>10011178</v>
      </c>
      <c r="R29" s="24">
        <v>31250235</v>
      </c>
      <c r="S29" s="24"/>
      <c r="T29" s="24"/>
      <c r="U29" s="24"/>
      <c r="V29" s="24"/>
      <c r="W29" s="24">
        <v>96107878</v>
      </c>
      <c r="X29" s="24">
        <v>97000974</v>
      </c>
      <c r="Y29" s="24">
        <v>-893096</v>
      </c>
      <c r="Z29" s="6">
        <v>-0.92</v>
      </c>
      <c r="AA29" s="22">
        <v>129335489</v>
      </c>
    </row>
    <row r="30" spans="1:27" ht="12.75">
      <c r="A30" s="5" t="s">
        <v>33</v>
      </c>
      <c r="B30" s="3"/>
      <c r="C30" s="25">
        <v>1319926007</v>
      </c>
      <c r="D30" s="25"/>
      <c r="E30" s="26">
        <v>1227463711</v>
      </c>
      <c r="F30" s="27">
        <v>1245629329</v>
      </c>
      <c r="G30" s="27">
        <v>89740005</v>
      </c>
      <c r="H30" s="27">
        <v>95276818</v>
      </c>
      <c r="I30" s="27">
        <v>88961399</v>
      </c>
      <c r="J30" s="27">
        <v>273978222</v>
      </c>
      <c r="K30" s="27">
        <v>77516418</v>
      </c>
      <c r="L30" s="27">
        <v>87685230</v>
      </c>
      <c r="M30" s="27">
        <v>88272970</v>
      </c>
      <c r="N30" s="27">
        <v>253474618</v>
      </c>
      <c r="O30" s="27">
        <v>120244142</v>
      </c>
      <c r="P30" s="27">
        <v>138527423</v>
      </c>
      <c r="Q30" s="27">
        <v>97448280</v>
      </c>
      <c r="R30" s="27">
        <v>356219845</v>
      </c>
      <c r="S30" s="27"/>
      <c r="T30" s="27"/>
      <c r="U30" s="27"/>
      <c r="V30" s="27"/>
      <c r="W30" s="27">
        <v>883672685</v>
      </c>
      <c r="X30" s="27">
        <v>934219494</v>
      </c>
      <c r="Y30" s="27">
        <v>-50546809</v>
      </c>
      <c r="Z30" s="7">
        <v>-5.41</v>
      </c>
      <c r="AA30" s="25">
        <v>1245629329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787917086</v>
      </c>
      <c r="D32" s="19">
        <f>SUM(D33:D37)</f>
        <v>0</v>
      </c>
      <c r="E32" s="20">
        <f t="shared" si="6"/>
        <v>728059986</v>
      </c>
      <c r="F32" s="21">
        <f t="shared" si="6"/>
        <v>615092779</v>
      </c>
      <c r="G32" s="21">
        <f t="shared" si="6"/>
        <v>43037455</v>
      </c>
      <c r="H32" s="21">
        <f t="shared" si="6"/>
        <v>52259371</v>
      </c>
      <c r="I32" s="21">
        <f t="shared" si="6"/>
        <v>76931685</v>
      </c>
      <c r="J32" s="21">
        <f t="shared" si="6"/>
        <v>172228511</v>
      </c>
      <c r="K32" s="21">
        <f t="shared" si="6"/>
        <v>44616557</v>
      </c>
      <c r="L32" s="21">
        <f t="shared" si="6"/>
        <v>70749535</v>
      </c>
      <c r="M32" s="21">
        <f t="shared" si="6"/>
        <v>56777105</v>
      </c>
      <c r="N32" s="21">
        <f t="shared" si="6"/>
        <v>172143197</v>
      </c>
      <c r="O32" s="21">
        <f t="shared" si="6"/>
        <v>49976226</v>
      </c>
      <c r="P32" s="21">
        <f t="shared" si="6"/>
        <v>69516176</v>
      </c>
      <c r="Q32" s="21">
        <f t="shared" si="6"/>
        <v>40029747</v>
      </c>
      <c r="R32" s="21">
        <f t="shared" si="6"/>
        <v>159522149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503893857</v>
      </c>
      <c r="X32" s="21">
        <f t="shared" si="6"/>
        <v>461316744</v>
      </c>
      <c r="Y32" s="21">
        <f t="shared" si="6"/>
        <v>42577113</v>
      </c>
      <c r="Z32" s="4">
        <f>+IF(X32&lt;&gt;0,+(Y32/X32)*100,0)</f>
        <v>9.229474878978163</v>
      </c>
      <c r="AA32" s="19">
        <f>SUM(AA33:AA37)</f>
        <v>615092779</v>
      </c>
    </row>
    <row r="33" spans="1:27" ht="12.75">
      <c r="A33" s="5" t="s">
        <v>36</v>
      </c>
      <c r="B33" s="3"/>
      <c r="C33" s="22">
        <v>44414236</v>
      </c>
      <c r="D33" s="22"/>
      <c r="E33" s="23">
        <v>51164863</v>
      </c>
      <c r="F33" s="24">
        <v>45503815</v>
      </c>
      <c r="G33" s="24">
        <v>3242010</v>
      </c>
      <c r="H33" s="24">
        <v>3345846</v>
      </c>
      <c r="I33" s="24">
        <v>4057379</v>
      </c>
      <c r="J33" s="24">
        <v>10645235</v>
      </c>
      <c r="K33" s="24">
        <v>3757317</v>
      </c>
      <c r="L33" s="24">
        <v>3776305</v>
      </c>
      <c r="M33" s="24">
        <v>3261426</v>
      </c>
      <c r="N33" s="24">
        <v>10795048</v>
      </c>
      <c r="O33" s="24">
        <v>3657399</v>
      </c>
      <c r="P33" s="24">
        <v>3911514</v>
      </c>
      <c r="Q33" s="24">
        <v>3036484</v>
      </c>
      <c r="R33" s="24">
        <v>10605397</v>
      </c>
      <c r="S33" s="24"/>
      <c r="T33" s="24"/>
      <c r="U33" s="24"/>
      <c r="V33" s="24"/>
      <c r="W33" s="24">
        <v>32045680</v>
      </c>
      <c r="X33" s="24">
        <v>34127208</v>
      </c>
      <c r="Y33" s="24">
        <v>-2081528</v>
      </c>
      <c r="Z33" s="6">
        <v>-6.1</v>
      </c>
      <c r="AA33" s="22">
        <v>45503815</v>
      </c>
    </row>
    <row r="34" spans="1:27" ht="12.75">
      <c r="A34" s="5" t="s">
        <v>37</v>
      </c>
      <c r="B34" s="3"/>
      <c r="C34" s="22">
        <v>319263432</v>
      </c>
      <c r="D34" s="22"/>
      <c r="E34" s="23">
        <v>224689565</v>
      </c>
      <c r="F34" s="24">
        <v>182665504</v>
      </c>
      <c r="G34" s="24">
        <v>10336775</v>
      </c>
      <c r="H34" s="24">
        <v>10991408</v>
      </c>
      <c r="I34" s="24">
        <v>39584911</v>
      </c>
      <c r="J34" s="24">
        <v>60913094</v>
      </c>
      <c r="K34" s="24">
        <v>11655837</v>
      </c>
      <c r="L34" s="24">
        <v>29815947</v>
      </c>
      <c r="M34" s="24">
        <v>19698599</v>
      </c>
      <c r="N34" s="24">
        <v>61170383</v>
      </c>
      <c r="O34" s="24">
        <v>12803796</v>
      </c>
      <c r="P34" s="24">
        <v>27080043</v>
      </c>
      <c r="Q34" s="24">
        <v>10176348</v>
      </c>
      <c r="R34" s="24">
        <v>50060187</v>
      </c>
      <c r="S34" s="24"/>
      <c r="T34" s="24"/>
      <c r="U34" s="24"/>
      <c r="V34" s="24"/>
      <c r="W34" s="24">
        <v>172143664</v>
      </c>
      <c r="X34" s="24">
        <v>136998108</v>
      </c>
      <c r="Y34" s="24">
        <v>35145556</v>
      </c>
      <c r="Z34" s="6">
        <v>25.65</v>
      </c>
      <c r="AA34" s="22">
        <v>182665504</v>
      </c>
    </row>
    <row r="35" spans="1:27" ht="12.75">
      <c r="A35" s="5" t="s">
        <v>38</v>
      </c>
      <c r="B35" s="3"/>
      <c r="C35" s="22">
        <v>330337438</v>
      </c>
      <c r="D35" s="22"/>
      <c r="E35" s="23">
        <v>309318306</v>
      </c>
      <c r="F35" s="24">
        <v>269403137</v>
      </c>
      <c r="G35" s="24">
        <v>19662562</v>
      </c>
      <c r="H35" s="24">
        <v>26898024</v>
      </c>
      <c r="I35" s="24">
        <v>23887109</v>
      </c>
      <c r="J35" s="24">
        <v>70447695</v>
      </c>
      <c r="K35" s="24">
        <v>20774087</v>
      </c>
      <c r="L35" s="24">
        <v>27430356</v>
      </c>
      <c r="M35" s="24">
        <v>24512050</v>
      </c>
      <c r="N35" s="24">
        <v>72716493</v>
      </c>
      <c r="O35" s="24">
        <v>26360864</v>
      </c>
      <c r="P35" s="24">
        <v>29194150</v>
      </c>
      <c r="Q35" s="24">
        <v>17467446</v>
      </c>
      <c r="R35" s="24">
        <v>73022460</v>
      </c>
      <c r="S35" s="24"/>
      <c r="T35" s="24"/>
      <c r="U35" s="24"/>
      <c r="V35" s="24"/>
      <c r="W35" s="24">
        <v>216186648</v>
      </c>
      <c r="X35" s="24">
        <v>202051872</v>
      </c>
      <c r="Y35" s="24">
        <v>14134776</v>
      </c>
      <c r="Z35" s="6">
        <v>7</v>
      </c>
      <c r="AA35" s="22">
        <v>269403137</v>
      </c>
    </row>
    <row r="36" spans="1:27" ht="12.75">
      <c r="A36" s="5" t="s">
        <v>39</v>
      </c>
      <c r="B36" s="3"/>
      <c r="C36" s="22">
        <v>81836472</v>
      </c>
      <c r="D36" s="22"/>
      <c r="E36" s="23">
        <v>125376372</v>
      </c>
      <c r="F36" s="24">
        <v>104532284</v>
      </c>
      <c r="G36" s="24">
        <v>8804243</v>
      </c>
      <c r="H36" s="24">
        <v>9810680</v>
      </c>
      <c r="I36" s="24">
        <v>8278860</v>
      </c>
      <c r="J36" s="24">
        <v>26893783</v>
      </c>
      <c r="K36" s="24">
        <v>7384813</v>
      </c>
      <c r="L36" s="24">
        <v>8690637</v>
      </c>
      <c r="M36" s="24">
        <v>8014493</v>
      </c>
      <c r="N36" s="24">
        <v>24089943</v>
      </c>
      <c r="O36" s="24">
        <v>6098238</v>
      </c>
      <c r="P36" s="24">
        <v>8207057</v>
      </c>
      <c r="Q36" s="24">
        <v>8380363</v>
      </c>
      <c r="R36" s="24">
        <v>22685658</v>
      </c>
      <c r="S36" s="24"/>
      <c r="T36" s="24"/>
      <c r="U36" s="24"/>
      <c r="V36" s="24"/>
      <c r="W36" s="24">
        <v>73669384</v>
      </c>
      <c r="X36" s="24">
        <v>78398685</v>
      </c>
      <c r="Y36" s="24">
        <v>-4729301</v>
      </c>
      <c r="Z36" s="6">
        <v>-6.03</v>
      </c>
      <c r="AA36" s="22">
        <v>104532284</v>
      </c>
    </row>
    <row r="37" spans="1:27" ht="12.75">
      <c r="A37" s="5" t="s">
        <v>40</v>
      </c>
      <c r="B37" s="3"/>
      <c r="C37" s="25">
        <v>12065508</v>
      </c>
      <c r="D37" s="25"/>
      <c r="E37" s="26">
        <v>17510880</v>
      </c>
      <c r="F37" s="27">
        <v>12988039</v>
      </c>
      <c r="G37" s="27">
        <v>991865</v>
      </c>
      <c r="H37" s="27">
        <v>1213413</v>
      </c>
      <c r="I37" s="27">
        <v>1123426</v>
      </c>
      <c r="J37" s="27">
        <v>3328704</v>
      </c>
      <c r="K37" s="27">
        <v>1044503</v>
      </c>
      <c r="L37" s="27">
        <v>1036290</v>
      </c>
      <c r="M37" s="27">
        <v>1290537</v>
      </c>
      <c r="N37" s="27">
        <v>3371330</v>
      </c>
      <c r="O37" s="27">
        <v>1055929</v>
      </c>
      <c r="P37" s="27">
        <v>1123412</v>
      </c>
      <c r="Q37" s="27">
        <v>969106</v>
      </c>
      <c r="R37" s="27">
        <v>3148447</v>
      </c>
      <c r="S37" s="27"/>
      <c r="T37" s="27"/>
      <c r="U37" s="27"/>
      <c r="V37" s="27"/>
      <c r="W37" s="27">
        <v>9848481</v>
      </c>
      <c r="X37" s="27">
        <v>9740871</v>
      </c>
      <c r="Y37" s="27">
        <v>107610</v>
      </c>
      <c r="Z37" s="7">
        <v>1.1</v>
      </c>
      <c r="AA37" s="25">
        <v>12988039</v>
      </c>
    </row>
    <row r="38" spans="1:27" ht="12.75">
      <c r="A38" s="2" t="s">
        <v>41</v>
      </c>
      <c r="B38" s="8"/>
      <c r="C38" s="19">
        <f aca="true" t="shared" si="7" ref="C38:Y38">SUM(C39:C41)</f>
        <v>683293586</v>
      </c>
      <c r="D38" s="19">
        <f>SUM(D39:D41)</f>
        <v>0</v>
      </c>
      <c r="E38" s="20">
        <f t="shared" si="7"/>
        <v>438095043</v>
      </c>
      <c r="F38" s="21">
        <f t="shared" si="7"/>
        <v>304849439</v>
      </c>
      <c r="G38" s="21">
        <f t="shared" si="7"/>
        <v>11972814</v>
      </c>
      <c r="H38" s="21">
        <f t="shared" si="7"/>
        <v>22127612</v>
      </c>
      <c r="I38" s="21">
        <f t="shared" si="7"/>
        <v>121188995</v>
      </c>
      <c r="J38" s="21">
        <f t="shared" si="7"/>
        <v>155289421</v>
      </c>
      <c r="K38" s="21">
        <f t="shared" si="7"/>
        <v>18545590</v>
      </c>
      <c r="L38" s="21">
        <f t="shared" si="7"/>
        <v>86758257</v>
      </c>
      <c r="M38" s="21">
        <f t="shared" si="7"/>
        <v>52624815</v>
      </c>
      <c r="N38" s="21">
        <f t="shared" si="7"/>
        <v>157928662</v>
      </c>
      <c r="O38" s="21">
        <f t="shared" si="7"/>
        <v>16066339</v>
      </c>
      <c r="P38" s="21">
        <f t="shared" si="7"/>
        <v>46594323</v>
      </c>
      <c r="Q38" s="21">
        <f t="shared" si="7"/>
        <v>16701805</v>
      </c>
      <c r="R38" s="21">
        <f t="shared" si="7"/>
        <v>79362467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392580550</v>
      </c>
      <c r="X38" s="21">
        <f t="shared" si="7"/>
        <v>228636081</v>
      </c>
      <c r="Y38" s="21">
        <f t="shared" si="7"/>
        <v>163944469</v>
      </c>
      <c r="Z38" s="4">
        <f>+IF(X38&lt;&gt;0,+(Y38/X38)*100,0)</f>
        <v>71.70542299489466</v>
      </c>
      <c r="AA38" s="19">
        <f>SUM(AA39:AA41)</f>
        <v>304849439</v>
      </c>
    </row>
    <row r="39" spans="1:27" ht="12.75">
      <c r="A39" s="5" t="s">
        <v>42</v>
      </c>
      <c r="B39" s="3"/>
      <c r="C39" s="22">
        <v>39121951</v>
      </c>
      <c r="D39" s="22"/>
      <c r="E39" s="23">
        <v>42287215</v>
      </c>
      <c r="F39" s="24">
        <v>42422999</v>
      </c>
      <c r="G39" s="24">
        <v>3167009</v>
      </c>
      <c r="H39" s="24">
        <v>3271949</v>
      </c>
      <c r="I39" s="24">
        <v>4020449</v>
      </c>
      <c r="J39" s="24">
        <v>10459407</v>
      </c>
      <c r="K39" s="24">
        <v>3220421</v>
      </c>
      <c r="L39" s="24">
        <v>3437424</v>
      </c>
      <c r="M39" s="24">
        <v>3489595</v>
      </c>
      <c r="N39" s="24">
        <v>10147440</v>
      </c>
      <c r="O39" s="24">
        <v>3195503</v>
      </c>
      <c r="P39" s="24">
        <v>3097869</v>
      </c>
      <c r="Q39" s="24">
        <v>3647399</v>
      </c>
      <c r="R39" s="24">
        <v>9940771</v>
      </c>
      <c r="S39" s="24"/>
      <c r="T39" s="24"/>
      <c r="U39" s="24"/>
      <c r="V39" s="24"/>
      <c r="W39" s="24">
        <v>30547618</v>
      </c>
      <c r="X39" s="24">
        <v>31817097</v>
      </c>
      <c r="Y39" s="24">
        <v>-1269479</v>
      </c>
      <c r="Z39" s="6">
        <v>-3.99</v>
      </c>
      <c r="AA39" s="22">
        <v>42422999</v>
      </c>
    </row>
    <row r="40" spans="1:27" ht="12.75">
      <c r="A40" s="5" t="s">
        <v>43</v>
      </c>
      <c r="B40" s="3"/>
      <c r="C40" s="22">
        <v>619401981</v>
      </c>
      <c r="D40" s="22"/>
      <c r="E40" s="23">
        <v>367826141</v>
      </c>
      <c r="F40" s="24">
        <v>237233675</v>
      </c>
      <c r="G40" s="24">
        <v>6855622</v>
      </c>
      <c r="H40" s="24">
        <v>16791745</v>
      </c>
      <c r="I40" s="24">
        <v>115168542</v>
      </c>
      <c r="J40" s="24">
        <v>138815909</v>
      </c>
      <c r="K40" s="24">
        <v>13338971</v>
      </c>
      <c r="L40" s="24">
        <v>81327112</v>
      </c>
      <c r="M40" s="24">
        <v>47086097</v>
      </c>
      <c r="N40" s="24">
        <v>141752180</v>
      </c>
      <c r="O40" s="24">
        <v>10787738</v>
      </c>
      <c r="P40" s="24">
        <v>41421436</v>
      </c>
      <c r="Q40" s="24">
        <v>11083913</v>
      </c>
      <c r="R40" s="24">
        <v>63293087</v>
      </c>
      <c r="S40" s="24"/>
      <c r="T40" s="24"/>
      <c r="U40" s="24"/>
      <c r="V40" s="24"/>
      <c r="W40" s="24">
        <v>343861176</v>
      </c>
      <c r="X40" s="24">
        <v>177924573</v>
      </c>
      <c r="Y40" s="24">
        <v>165936603</v>
      </c>
      <c r="Z40" s="6">
        <v>93.26</v>
      </c>
      <c r="AA40" s="22">
        <v>237233675</v>
      </c>
    </row>
    <row r="41" spans="1:27" ht="12.75">
      <c r="A41" s="5" t="s">
        <v>44</v>
      </c>
      <c r="B41" s="3"/>
      <c r="C41" s="22">
        <v>24769654</v>
      </c>
      <c r="D41" s="22"/>
      <c r="E41" s="23">
        <v>27981687</v>
      </c>
      <c r="F41" s="24">
        <v>25192765</v>
      </c>
      <c r="G41" s="24">
        <v>1950183</v>
      </c>
      <c r="H41" s="24">
        <v>2063918</v>
      </c>
      <c r="I41" s="24">
        <v>2000004</v>
      </c>
      <c r="J41" s="24">
        <v>6014105</v>
      </c>
      <c r="K41" s="24">
        <v>1986198</v>
      </c>
      <c r="L41" s="24">
        <v>1993721</v>
      </c>
      <c r="M41" s="24">
        <v>2049123</v>
      </c>
      <c r="N41" s="24">
        <v>6029042</v>
      </c>
      <c r="O41" s="24">
        <v>2083098</v>
      </c>
      <c r="P41" s="24">
        <v>2075018</v>
      </c>
      <c r="Q41" s="24">
        <v>1970493</v>
      </c>
      <c r="R41" s="24">
        <v>6128609</v>
      </c>
      <c r="S41" s="24"/>
      <c r="T41" s="24"/>
      <c r="U41" s="24"/>
      <c r="V41" s="24"/>
      <c r="W41" s="24">
        <v>18171756</v>
      </c>
      <c r="X41" s="24">
        <v>18894411</v>
      </c>
      <c r="Y41" s="24">
        <v>-722655</v>
      </c>
      <c r="Z41" s="6">
        <v>-3.82</v>
      </c>
      <c r="AA41" s="22">
        <v>25192765</v>
      </c>
    </row>
    <row r="42" spans="1:27" ht="12.75">
      <c r="A42" s="2" t="s">
        <v>45</v>
      </c>
      <c r="B42" s="8"/>
      <c r="C42" s="19">
        <f aca="true" t="shared" si="8" ref="C42:Y42">SUM(C43:C46)</f>
        <v>4930113204</v>
      </c>
      <c r="D42" s="19">
        <f>SUM(D43:D46)</f>
        <v>0</v>
      </c>
      <c r="E42" s="20">
        <f t="shared" si="8"/>
        <v>4264457943</v>
      </c>
      <c r="F42" s="21">
        <f t="shared" si="8"/>
        <v>4157539852</v>
      </c>
      <c r="G42" s="21">
        <f t="shared" si="8"/>
        <v>669082295</v>
      </c>
      <c r="H42" s="21">
        <f t="shared" si="8"/>
        <v>429723296</v>
      </c>
      <c r="I42" s="21">
        <f t="shared" si="8"/>
        <v>653827844</v>
      </c>
      <c r="J42" s="21">
        <f t="shared" si="8"/>
        <v>1752633435</v>
      </c>
      <c r="K42" s="21">
        <f t="shared" si="8"/>
        <v>67905110</v>
      </c>
      <c r="L42" s="21">
        <f t="shared" si="8"/>
        <v>521433946</v>
      </c>
      <c r="M42" s="21">
        <f t="shared" si="8"/>
        <v>250214857</v>
      </c>
      <c r="N42" s="21">
        <f t="shared" si="8"/>
        <v>839553913</v>
      </c>
      <c r="O42" s="21">
        <f t="shared" si="8"/>
        <v>429310366</v>
      </c>
      <c r="P42" s="21">
        <f t="shared" si="8"/>
        <v>292227723</v>
      </c>
      <c r="Q42" s="21">
        <f t="shared" si="8"/>
        <v>181508335</v>
      </c>
      <c r="R42" s="21">
        <f t="shared" si="8"/>
        <v>903046424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3495233772</v>
      </c>
      <c r="X42" s="21">
        <f t="shared" si="8"/>
        <v>3118152897</v>
      </c>
      <c r="Y42" s="21">
        <f t="shared" si="8"/>
        <v>377080875</v>
      </c>
      <c r="Z42" s="4">
        <f>+IF(X42&lt;&gt;0,+(Y42/X42)*100,0)</f>
        <v>12.093084831176578</v>
      </c>
      <c r="AA42" s="19">
        <f>SUM(AA43:AA46)</f>
        <v>4157539852</v>
      </c>
    </row>
    <row r="43" spans="1:27" ht="12.75">
      <c r="A43" s="5" t="s">
        <v>46</v>
      </c>
      <c r="B43" s="3"/>
      <c r="C43" s="22">
        <v>2540916448</v>
      </c>
      <c r="D43" s="22"/>
      <c r="E43" s="23">
        <v>2599212510</v>
      </c>
      <c r="F43" s="24">
        <v>2238980696</v>
      </c>
      <c r="G43" s="24">
        <v>243453643</v>
      </c>
      <c r="H43" s="24">
        <v>343503336</v>
      </c>
      <c r="I43" s="24">
        <v>390506934</v>
      </c>
      <c r="J43" s="24">
        <v>977463913</v>
      </c>
      <c r="K43" s="24">
        <v>-128255501</v>
      </c>
      <c r="L43" s="24">
        <v>323913952</v>
      </c>
      <c r="M43" s="24">
        <v>97409399</v>
      </c>
      <c r="N43" s="24">
        <v>293067850</v>
      </c>
      <c r="O43" s="24">
        <v>274875272</v>
      </c>
      <c r="P43" s="24">
        <v>183571009</v>
      </c>
      <c r="Q43" s="24">
        <v>283892886</v>
      </c>
      <c r="R43" s="24">
        <v>742339167</v>
      </c>
      <c r="S43" s="24"/>
      <c r="T43" s="24"/>
      <c r="U43" s="24"/>
      <c r="V43" s="24"/>
      <c r="W43" s="24">
        <v>2012870930</v>
      </c>
      <c r="X43" s="24">
        <v>1679234913</v>
      </c>
      <c r="Y43" s="24">
        <v>333636017</v>
      </c>
      <c r="Z43" s="6">
        <v>19.87</v>
      </c>
      <c r="AA43" s="22">
        <v>2238980696</v>
      </c>
    </row>
    <row r="44" spans="1:27" ht="12.75">
      <c r="A44" s="5" t="s">
        <v>47</v>
      </c>
      <c r="B44" s="3"/>
      <c r="C44" s="22">
        <v>1659066609</v>
      </c>
      <c r="D44" s="22"/>
      <c r="E44" s="23">
        <v>1100861399</v>
      </c>
      <c r="F44" s="24">
        <v>1335241376</v>
      </c>
      <c r="G44" s="24">
        <v>350567912</v>
      </c>
      <c r="H44" s="24">
        <v>49789864</v>
      </c>
      <c r="I44" s="24">
        <v>194356369</v>
      </c>
      <c r="J44" s="24">
        <v>594714145</v>
      </c>
      <c r="K44" s="24">
        <v>154362137</v>
      </c>
      <c r="L44" s="24">
        <v>119507831</v>
      </c>
      <c r="M44" s="24">
        <v>100501754</v>
      </c>
      <c r="N44" s="24">
        <v>374371722</v>
      </c>
      <c r="O44" s="24">
        <v>117109191</v>
      </c>
      <c r="P44" s="24">
        <v>38086179</v>
      </c>
      <c r="Q44" s="24">
        <v>-90491440</v>
      </c>
      <c r="R44" s="24">
        <v>64703930</v>
      </c>
      <c r="S44" s="24"/>
      <c r="T44" s="24"/>
      <c r="U44" s="24"/>
      <c r="V44" s="24"/>
      <c r="W44" s="24">
        <v>1033789797</v>
      </c>
      <c r="X44" s="24">
        <v>1001430513</v>
      </c>
      <c r="Y44" s="24">
        <v>32359284</v>
      </c>
      <c r="Z44" s="6">
        <v>3.23</v>
      </c>
      <c r="AA44" s="22">
        <v>1335241376</v>
      </c>
    </row>
    <row r="45" spans="1:27" ht="12.75">
      <c r="A45" s="5" t="s">
        <v>48</v>
      </c>
      <c r="B45" s="3"/>
      <c r="C45" s="25">
        <v>475205224</v>
      </c>
      <c r="D45" s="25"/>
      <c r="E45" s="26">
        <v>327398688</v>
      </c>
      <c r="F45" s="27">
        <v>325244614</v>
      </c>
      <c r="G45" s="27">
        <v>37071695</v>
      </c>
      <c r="H45" s="27">
        <v>15086333</v>
      </c>
      <c r="I45" s="27">
        <v>47159213</v>
      </c>
      <c r="J45" s="27">
        <v>99317241</v>
      </c>
      <c r="K45" s="27">
        <v>16809047</v>
      </c>
      <c r="L45" s="27">
        <v>58008176</v>
      </c>
      <c r="M45" s="27">
        <v>32985207</v>
      </c>
      <c r="N45" s="27">
        <v>107802430</v>
      </c>
      <c r="O45" s="27">
        <v>15233496</v>
      </c>
      <c r="P45" s="27">
        <v>49766854</v>
      </c>
      <c r="Q45" s="27">
        <v>-10482014</v>
      </c>
      <c r="R45" s="27">
        <v>54518336</v>
      </c>
      <c r="S45" s="27"/>
      <c r="T45" s="27"/>
      <c r="U45" s="27"/>
      <c r="V45" s="27"/>
      <c r="W45" s="27">
        <v>261638007</v>
      </c>
      <c r="X45" s="27">
        <v>243933012</v>
      </c>
      <c r="Y45" s="27">
        <v>17704995</v>
      </c>
      <c r="Z45" s="7">
        <v>7.26</v>
      </c>
      <c r="AA45" s="25">
        <v>325244614</v>
      </c>
    </row>
    <row r="46" spans="1:27" ht="12.75">
      <c r="A46" s="5" t="s">
        <v>49</v>
      </c>
      <c r="B46" s="3"/>
      <c r="C46" s="22">
        <v>254924923</v>
      </c>
      <c r="D46" s="22"/>
      <c r="E46" s="23">
        <v>236985346</v>
      </c>
      <c r="F46" s="24">
        <v>258073166</v>
      </c>
      <c r="G46" s="24">
        <v>37989045</v>
      </c>
      <c r="H46" s="24">
        <v>21343763</v>
      </c>
      <c r="I46" s="24">
        <v>21805328</v>
      </c>
      <c r="J46" s="24">
        <v>81138136</v>
      </c>
      <c r="K46" s="24">
        <v>24989427</v>
      </c>
      <c r="L46" s="24">
        <v>20003987</v>
      </c>
      <c r="M46" s="24">
        <v>19318497</v>
      </c>
      <c r="N46" s="24">
        <v>64311911</v>
      </c>
      <c r="O46" s="24">
        <v>22092407</v>
      </c>
      <c r="P46" s="24">
        <v>20803681</v>
      </c>
      <c r="Q46" s="24">
        <v>-1411097</v>
      </c>
      <c r="R46" s="24">
        <v>41484991</v>
      </c>
      <c r="S46" s="24"/>
      <c r="T46" s="24"/>
      <c r="U46" s="24"/>
      <c r="V46" s="24"/>
      <c r="W46" s="24">
        <v>186935038</v>
      </c>
      <c r="X46" s="24">
        <v>193554459</v>
      </c>
      <c r="Y46" s="24">
        <v>-6619421</v>
      </c>
      <c r="Z46" s="6">
        <v>-3.42</v>
      </c>
      <c r="AA46" s="22">
        <v>258073166</v>
      </c>
    </row>
    <row r="47" spans="1:27" ht="12.75">
      <c r="A47" s="2" t="s">
        <v>50</v>
      </c>
      <c r="B47" s="8" t="s">
        <v>51</v>
      </c>
      <c r="C47" s="19">
        <v>4146575</v>
      </c>
      <c r="D47" s="19"/>
      <c r="E47" s="20">
        <v>9185887</v>
      </c>
      <c r="F47" s="21">
        <v>4766499</v>
      </c>
      <c r="G47" s="21">
        <v>319716</v>
      </c>
      <c r="H47" s="21">
        <v>334085</v>
      </c>
      <c r="I47" s="21">
        <v>762862</v>
      </c>
      <c r="J47" s="21">
        <v>1416663</v>
      </c>
      <c r="K47" s="21">
        <v>449668</v>
      </c>
      <c r="L47" s="21">
        <v>347707</v>
      </c>
      <c r="M47" s="21">
        <v>434846</v>
      </c>
      <c r="N47" s="21">
        <v>1232221</v>
      </c>
      <c r="O47" s="21">
        <v>327495</v>
      </c>
      <c r="P47" s="21">
        <v>399415</v>
      </c>
      <c r="Q47" s="21">
        <v>328366</v>
      </c>
      <c r="R47" s="21">
        <v>1055276</v>
      </c>
      <c r="S47" s="21"/>
      <c r="T47" s="21"/>
      <c r="U47" s="21"/>
      <c r="V47" s="21"/>
      <c r="W47" s="21">
        <v>3704160</v>
      </c>
      <c r="X47" s="21">
        <v>3574818</v>
      </c>
      <c r="Y47" s="21">
        <v>129342</v>
      </c>
      <c r="Z47" s="4">
        <v>3.62</v>
      </c>
      <c r="AA47" s="19">
        <v>4766499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7859497862</v>
      </c>
      <c r="D48" s="40">
        <f>+D28+D32+D38+D42+D47</f>
        <v>0</v>
      </c>
      <c r="E48" s="41">
        <f t="shared" si="9"/>
        <v>6819794764</v>
      </c>
      <c r="F48" s="42">
        <f t="shared" si="9"/>
        <v>6457213387</v>
      </c>
      <c r="G48" s="42">
        <f t="shared" si="9"/>
        <v>824522168</v>
      </c>
      <c r="H48" s="42">
        <f t="shared" si="9"/>
        <v>610421378</v>
      </c>
      <c r="I48" s="42">
        <f t="shared" si="9"/>
        <v>952438649</v>
      </c>
      <c r="J48" s="42">
        <f t="shared" si="9"/>
        <v>2387382195</v>
      </c>
      <c r="K48" s="42">
        <f t="shared" si="9"/>
        <v>219282741</v>
      </c>
      <c r="L48" s="42">
        <f t="shared" si="9"/>
        <v>778368377</v>
      </c>
      <c r="M48" s="42">
        <f t="shared" si="9"/>
        <v>459703193</v>
      </c>
      <c r="N48" s="42">
        <f t="shared" si="9"/>
        <v>1457354311</v>
      </c>
      <c r="O48" s="42">
        <f t="shared" si="9"/>
        <v>626391761</v>
      </c>
      <c r="P48" s="42">
        <f t="shared" si="9"/>
        <v>558036924</v>
      </c>
      <c r="Q48" s="42">
        <f t="shared" si="9"/>
        <v>346027711</v>
      </c>
      <c r="R48" s="42">
        <f t="shared" si="9"/>
        <v>1530456396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5375192902</v>
      </c>
      <c r="X48" s="42">
        <f t="shared" si="9"/>
        <v>4842901008</v>
      </c>
      <c r="Y48" s="42">
        <f t="shared" si="9"/>
        <v>532291894</v>
      </c>
      <c r="Z48" s="43">
        <f>+IF(X48&lt;&gt;0,+(Y48/X48)*100,0)</f>
        <v>10.991178492409936</v>
      </c>
      <c r="AA48" s="40">
        <f>+AA28+AA32+AA38+AA42+AA47</f>
        <v>6457213387</v>
      </c>
    </row>
    <row r="49" spans="1:27" ht="12.75">
      <c r="A49" s="14" t="s">
        <v>65</v>
      </c>
      <c r="B49" s="15"/>
      <c r="C49" s="44">
        <f aca="true" t="shared" si="10" ref="C49:Y49">+C25-C48</f>
        <v>-232180522</v>
      </c>
      <c r="D49" s="44">
        <f>+D25-D48</f>
        <v>0</v>
      </c>
      <c r="E49" s="45">
        <f t="shared" si="10"/>
        <v>1219190843</v>
      </c>
      <c r="F49" s="46">
        <f t="shared" si="10"/>
        <v>1566741561</v>
      </c>
      <c r="G49" s="46">
        <f t="shared" si="10"/>
        <v>113327696</v>
      </c>
      <c r="H49" s="46">
        <f t="shared" si="10"/>
        <v>120032565</v>
      </c>
      <c r="I49" s="46">
        <f t="shared" si="10"/>
        <v>-594162811</v>
      </c>
      <c r="J49" s="46">
        <f t="shared" si="10"/>
        <v>-360802550</v>
      </c>
      <c r="K49" s="46">
        <f t="shared" si="10"/>
        <v>197384457</v>
      </c>
      <c r="L49" s="46">
        <f t="shared" si="10"/>
        <v>-29584602</v>
      </c>
      <c r="M49" s="46">
        <f t="shared" si="10"/>
        <v>-38761157</v>
      </c>
      <c r="N49" s="46">
        <f t="shared" si="10"/>
        <v>129038698</v>
      </c>
      <c r="O49" s="46">
        <f t="shared" si="10"/>
        <v>-211977998</v>
      </c>
      <c r="P49" s="46">
        <f t="shared" si="10"/>
        <v>-66491649</v>
      </c>
      <c r="Q49" s="46">
        <f t="shared" si="10"/>
        <v>568484607</v>
      </c>
      <c r="R49" s="46">
        <f t="shared" si="10"/>
        <v>290014960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58251108</v>
      </c>
      <c r="X49" s="46">
        <f>IF(F25=F48,0,X25-X48)</f>
        <v>1175064633</v>
      </c>
      <c r="Y49" s="46">
        <f t="shared" si="10"/>
        <v>-1116813525</v>
      </c>
      <c r="Z49" s="47">
        <f>+IF(X49&lt;&gt;0,+(Y49/X49)*100,0)</f>
        <v>-95.04273157713189</v>
      </c>
      <c r="AA49" s="44">
        <f>+AA25-AA48</f>
        <v>1566741561</v>
      </c>
    </row>
    <row r="50" spans="1:27" ht="12.75">
      <c r="A50" s="16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68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69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8739952324</v>
      </c>
      <c r="D5" s="19">
        <f>SUM(D6:D8)</f>
        <v>0</v>
      </c>
      <c r="E5" s="20">
        <f t="shared" si="0"/>
        <v>9527960573</v>
      </c>
      <c r="F5" s="21">
        <f t="shared" si="0"/>
        <v>9603781104</v>
      </c>
      <c r="G5" s="21">
        <f t="shared" si="0"/>
        <v>754661624</v>
      </c>
      <c r="H5" s="21">
        <f t="shared" si="0"/>
        <v>1078273483</v>
      </c>
      <c r="I5" s="21">
        <f t="shared" si="0"/>
        <v>423548151</v>
      </c>
      <c r="J5" s="21">
        <f t="shared" si="0"/>
        <v>2256483258</v>
      </c>
      <c r="K5" s="21">
        <f t="shared" si="0"/>
        <v>543547296</v>
      </c>
      <c r="L5" s="21">
        <f t="shared" si="0"/>
        <v>529902491</v>
      </c>
      <c r="M5" s="21">
        <f t="shared" si="0"/>
        <v>1314072813</v>
      </c>
      <c r="N5" s="21">
        <f t="shared" si="0"/>
        <v>2387522600</v>
      </c>
      <c r="O5" s="21">
        <f t="shared" si="0"/>
        <v>605005765</v>
      </c>
      <c r="P5" s="21">
        <f t="shared" si="0"/>
        <v>563558715</v>
      </c>
      <c r="Q5" s="21">
        <f t="shared" si="0"/>
        <v>440636768</v>
      </c>
      <c r="R5" s="21">
        <f t="shared" si="0"/>
        <v>1609201248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6253207106</v>
      </c>
      <c r="X5" s="21">
        <f t="shared" si="0"/>
        <v>7202835702</v>
      </c>
      <c r="Y5" s="21">
        <f t="shared" si="0"/>
        <v>-949628596</v>
      </c>
      <c r="Z5" s="4">
        <f>+IF(X5&lt;&gt;0,+(Y5/X5)*100,0)</f>
        <v>-13.184093533277707</v>
      </c>
      <c r="AA5" s="19">
        <f>SUM(AA6:AA8)</f>
        <v>9603781104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8739952324</v>
      </c>
      <c r="D7" s="25"/>
      <c r="E7" s="26">
        <v>9527960573</v>
      </c>
      <c r="F7" s="27">
        <v>9603781104</v>
      </c>
      <c r="G7" s="27">
        <v>754661624</v>
      </c>
      <c r="H7" s="27">
        <v>1078273483</v>
      </c>
      <c r="I7" s="27">
        <v>423548151</v>
      </c>
      <c r="J7" s="27">
        <v>2256483258</v>
      </c>
      <c r="K7" s="27">
        <v>543547296</v>
      </c>
      <c r="L7" s="27">
        <v>529902491</v>
      </c>
      <c r="M7" s="27">
        <v>1314072813</v>
      </c>
      <c r="N7" s="27">
        <v>2387522600</v>
      </c>
      <c r="O7" s="27">
        <v>605005765</v>
      </c>
      <c r="P7" s="27">
        <v>563558715</v>
      </c>
      <c r="Q7" s="27">
        <v>440636768</v>
      </c>
      <c r="R7" s="27">
        <v>1609201248</v>
      </c>
      <c r="S7" s="27"/>
      <c r="T7" s="27"/>
      <c r="U7" s="27"/>
      <c r="V7" s="27"/>
      <c r="W7" s="27">
        <v>6253207106</v>
      </c>
      <c r="X7" s="27">
        <v>7202835702</v>
      </c>
      <c r="Y7" s="27">
        <v>-949628596</v>
      </c>
      <c r="Z7" s="7">
        <v>-13.18</v>
      </c>
      <c r="AA7" s="25">
        <v>9603781104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2433987556</v>
      </c>
      <c r="D9" s="19">
        <f>SUM(D10:D14)</f>
        <v>0</v>
      </c>
      <c r="E9" s="20">
        <f t="shared" si="1"/>
        <v>2167228804</v>
      </c>
      <c r="F9" s="21">
        <f t="shared" si="1"/>
        <v>3072656090</v>
      </c>
      <c r="G9" s="21">
        <f t="shared" si="1"/>
        <v>162117012</v>
      </c>
      <c r="H9" s="21">
        <f t="shared" si="1"/>
        <v>75143537</v>
      </c>
      <c r="I9" s="21">
        <f t="shared" si="1"/>
        <v>58005095</v>
      </c>
      <c r="J9" s="21">
        <f t="shared" si="1"/>
        <v>295265644</v>
      </c>
      <c r="K9" s="21">
        <f t="shared" si="1"/>
        <v>218355641</v>
      </c>
      <c r="L9" s="21">
        <f t="shared" si="1"/>
        <v>133107340</v>
      </c>
      <c r="M9" s="21">
        <f t="shared" si="1"/>
        <v>154607562</v>
      </c>
      <c r="N9" s="21">
        <f t="shared" si="1"/>
        <v>506070543</v>
      </c>
      <c r="O9" s="21">
        <f t="shared" si="1"/>
        <v>108543180</v>
      </c>
      <c r="P9" s="21">
        <f t="shared" si="1"/>
        <v>126529499</v>
      </c>
      <c r="Q9" s="21">
        <f t="shared" si="1"/>
        <v>15788827</v>
      </c>
      <c r="R9" s="21">
        <f t="shared" si="1"/>
        <v>250861506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1052197693</v>
      </c>
      <c r="X9" s="21">
        <f t="shared" si="1"/>
        <v>2304491787</v>
      </c>
      <c r="Y9" s="21">
        <f t="shared" si="1"/>
        <v>-1252294094</v>
      </c>
      <c r="Z9" s="4">
        <f>+IF(X9&lt;&gt;0,+(Y9/X9)*100,0)</f>
        <v>-54.341443135722486</v>
      </c>
      <c r="AA9" s="19">
        <f>SUM(AA10:AA14)</f>
        <v>3072656090</v>
      </c>
    </row>
    <row r="10" spans="1:27" ht="12.75">
      <c r="A10" s="5" t="s">
        <v>36</v>
      </c>
      <c r="B10" s="3"/>
      <c r="C10" s="22">
        <v>203987578</v>
      </c>
      <c r="D10" s="22"/>
      <c r="E10" s="23">
        <v>232886101</v>
      </c>
      <c r="F10" s="24">
        <v>234668636</v>
      </c>
      <c r="G10" s="24">
        <v>73961788</v>
      </c>
      <c r="H10" s="24">
        <v>2693410</v>
      </c>
      <c r="I10" s="24">
        <v>2615025</v>
      </c>
      <c r="J10" s="24">
        <v>79270223</v>
      </c>
      <c r="K10" s="24">
        <v>3224592</v>
      </c>
      <c r="L10" s="24">
        <v>56383573</v>
      </c>
      <c r="M10" s="24">
        <v>2183772</v>
      </c>
      <c r="N10" s="24">
        <v>61791937</v>
      </c>
      <c r="O10" s="24">
        <v>3806423</v>
      </c>
      <c r="P10" s="24">
        <v>56213635</v>
      </c>
      <c r="Q10" s="24">
        <v>1710125</v>
      </c>
      <c r="R10" s="24">
        <v>61730183</v>
      </c>
      <c r="S10" s="24"/>
      <c r="T10" s="24"/>
      <c r="U10" s="24"/>
      <c r="V10" s="24"/>
      <c r="W10" s="24">
        <v>202792343</v>
      </c>
      <c r="X10" s="24">
        <v>176001372</v>
      </c>
      <c r="Y10" s="24">
        <v>26790971</v>
      </c>
      <c r="Z10" s="6">
        <v>15.22</v>
      </c>
      <c r="AA10" s="22">
        <v>234668636</v>
      </c>
    </row>
    <row r="11" spans="1:27" ht="12.75">
      <c r="A11" s="5" t="s">
        <v>37</v>
      </c>
      <c r="B11" s="3"/>
      <c r="C11" s="22">
        <v>14217177</v>
      </c>
      <c r="D11" s="22"/>
      <c r="E11" s="23">
        <v>15890808</v>
      </c>
      <c r="F11" s="24">
        <v>16054797</v>
      </c>
      <c r="G11" s="24">
        <v>658414</v>
      </c>
      <c r="H11" s="24">
        <v>324087</v>
      </c>
      <c r="I11" s="24">
        <v>345777</v>
      </c>
      <c r="J11" s="24">
        <v>1328278</v>
      </c>
      <c r="K11" s="24">
        <v>1072779</v>
      </c>
      <c r="L11" s="24">
        <v>910534</v>
      </c>
      <c r="M11" s="24">
        <v>714764</v>
      </c>
      <c r="N11" s="24">
        <v>2698077</v>
      </c>
      <c r="O11" s="24">
        <v>1001323</v>
      </c>
      <c r="P11" s="24">
        <v>1941966</v>
      </c>
      <c r="Q11" s="24">
        <v>164494</v>
      </c>
      <c r="R11" s="24">
        <v>3107783</v>
      </c>
      <c r="S11" s="24"/>
      <c r="T11" s="24"/>
      <c r="U11" s="24"/>
      <c r="V11" s="24"/>
      <c r="W11" s="24">
        <v>7134138</v>
      </c>
      <c r="X11" s="24">
        <v>12041055</v>
      </c>
      <c r="Y11" s="24">
        <v>-4906917</v>
      </c>
      <c r="Z11" s="6">
        <v>-40.75</v>
      </c>
      <c r="AA11" s="22">
        <v>16054797</v>
      </c>
    </row>
    <row r="12" spans="1:27" ht="12.75">
      <c r="A12" s="5" t="s">
        <v>38</v>
      </c>
      <c r="B12" s="3"/>
      <c r="C12" s="22">
        <v>698912834</v>
      </c>
      <c r="D12" s="22"/>
      <c r="E12" s="23">
        <v>145962362</v>
      </c>
      <c r="F12" s="24">
        <v>611562362</v>
      </c>
      <c r="G12" s="24">
        <v>13885655</v>
      </c>
      <c r="H12" s="24">
        <v>12231379</v>
      </c>
      <c r="I12" s="24">
        <v>11311559</v>
      </c>
      <c r="J12" s="24">
        <v>37428593</v>
      </c>
      <c r="K12" s="24">
        <v>12527014</v>
      </c>
      <c r="L12" s="24">
        <v>10862822</v>
      </c>
      <c r="M12" s="24">
        <v>11383780</v>
      </c>
      <c r="N12" s="24">
        <v>34773616</v>
      </c>
      <c r="O12" s="24">
        <v>10746213</v>
      </c>
      <c r="P12" s="24">
        <v>9398227</v>
      </c>
      <c r="Q12" s="24">
        <v>-4750</v>
      </c>
      <c r="R12" s="24">
        <v>20139690</v>
      </c>
      <c r="S12" s="24"/>
      <c r="T12" s="24"/>
      <c r="U12" s="24"/>
      <c r="V12" s="24"/>
      <c r="W12" s="24">
        <v>92341899</v>
      </c>
      <c r="X12" s="24">
        <v>458671743</v>
      </c>
      <c r="Y12" s="24">
        <v>-366329844</v>
      </c>
      <c r="Z12" s="6">
        <v>-79.87</v>
      </c>
      <c r="AA12" s="22">
        <v>611562362</v>
      </c>
    </row>
    <row r="13" spans="1:27" ht="12.75">
      <c r="A13" s="5" t="s">
        <v>39</v>
      </c>
      <c r="B13" s="3"/>
      <c r="C13" s="22">
        <v>1356189921</v>
      </c>
      <c r="D13" s="22"/>
      <c r="E13" s="23">
        <v>1599133348</v>
      </c>
      <c r="F13" s="24">
        <v>2036963350</v>
      </c>
      <c r="G13" s="24">
        <v>12544264</v>
      </c>
      <c r="H13" s="24">
        <v>57082009</v>
      </c>
      <c r="I13" s="24">
        <v>41893350</v>
      </c>
      <c r="J13" s="24">
        <v>111519623</v>
      </c>
      <c r="K13" s="24">
        <v>155835510</v>
      </c>
      <c r="L13" s="24">
        <v>62373061</v>
      </c>
      <c r="M13" s="24">
        <v>138068606</v>
      </c>
      <c r="N13" s="24">
        <v>356277177</v>
      </c>
      <c r="O13" s="24">
        <v>46475321</v>
      </c>
      <c r="P13" s="24">
        <v>56905422</v>
      </c>
      <c r="Q13" s="24">
        <v>13085114</v>
      </c>
      <c r="R13" s="24">
        <v>116465857</v>
      </c>
      <c r="S13" s="24"/>
      <c r="T13" s="24"/>
      <c r="U13" s="24"/>
      <c r="V13" s="24"/>
      <c r="W13" s="24">
        <v>584262657</v>
      </c>
      <c r="X13" s="24">
        <v>1527722442</v>
      </c>
      <c r="Y13" s="24">
        <v>-943459785</v>
      </c>
      <c r="Z13" s="6">
        <v>-61.76</v>
      </c>
      <c r="AA13" s="22">
        <v>2036963350</v>
      </c>
    </row>
    <row r="14" spans="1:27" ht="12.75">
      <c r="A14" s="5" t="s">
        <v>40</v>
      </c>
      <c r="B14" s="3"/>
      <c r="C14" s="25">
        <v>160680046</v>
      </c>
      <c r="D14" s="25"/>
      <c r="E14" s="26">
        <v>173356185</v>
      </c>
      <c r="F14" s="27">
        <v>173406945</v>
      </c>
      <c r="G14" s="27">
        <v>61066891</v>
      </c>
      <c r="H14" s="27">
        <v>2812652</v>
      </c>
      <c r="I14" s="27">
        <v>1839384</v>
      </c>
      <c r="J14" s="27">
        <v>65718927</v>
      </c>
      <c r="K14" s="27">
        <v>45695746</v>
      </c>
      <c r="L14" s="27">
        <v>2577350</v>
      </c>
      <c r="M14" s="27">
        <v>2256640</v>
      </c>
      <c r="N14" s="27">
        <v>50529736</v>
      </c>
      <c r="O14" s="27">
        <v>46513900</v>
      </c>
      <c r="P14" s="27">
        <v>2070249</v>
      </c>
      <c r="Q14" s="27">
        <v>833844</v>
      </c>
      <c r="R14" s="27">
        <v>49417993</v>
      </c>
      <c r="S14" s="27"/>
      <c r="T14" s="27"/>
      <c r="U14" s="27"/>
      <c r="V14" s="27"/>
      <c r="W14" s="27">
        <v>165666656</v>
      </c>
      <c r="X14" s="27">
        <v>130055175</v>
      </c>
      <c r="Y14" s="27">
        <v>35611481</v>
      </c>
      <c r="Z14" s="7">
        <v>27.38</v>
      </c>
      <c r="AA14" s="25">
        <v>173406945</v>
      </c>
    </row>
    <row r="15" spans="1:27" ht="12.75">
      <c r="A15" s="2" t="s">
        <v>41</v>
      </c>
      <c r="B15" s="8"/>
      <c r="C15" s="19">
        <f aca="true" t="shared" si="2" ref="C15:Y15">SUM(C16:C18)</f>
        <v>737923189</v>
      </c>
      <c r="D15" s="19">
        <f>SUM(D16:D18)</f>
        <v>0</v>
      </c>
      <c r="E15" s="20">
        <f t="shared" si="2"/>
        <v>1023070645</v>
      </c>
      <c r="F15" s="21">
        <f t="shared" si="2"/>
        <v>1028070639</v>
      </c>
      <c r="G15" s="21">
        <f t="shared" si="2"/>
        <v>9271456</v>
      </c>
      <c r="H15" s="21">
        <f t="shared" si="2"/>
        <v>9310367</v>
      </c>
      <c r="I15" s="21">
        <f t="shared" si="2"/>
        <v>40621872</v>
      </c>
      <c r="J15" s="21">
        <f t="shared" si="2"/>
        <v>59203695</v>
      </c>
      <c r="K15" s="21">
        <f t="shared" si="2"/>
        <v>99827126</v>
      </c>
      <c r="L15" s="21">
        <f t="shared" si="2"/>
        <v>70243565</v>
      </c>
      <c r="M15" s="21">
        <f t="shared" si="2"/>
        <v>130491677</v>
      </c>
      <c r="N15" s="21">
        <f t="shared" si="2"/>
        <v>300562368</v>
      </c>
      <c r="O15" s="21">
        <f t="shared" si="2"/>
        <v>19177350</v>
      </c>
      <c r="P15" s="21">
        <f t="shared" si="2"/>
        <v>104926045</v>
      </c>
      <c r="Q15" s="21">
        <f t="shared" si="2"/>
        <v>5410824</v>
      </c>
      <c r="R15" s="21">
        <f t="shared" si="2"/>
        <v>129514219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489280282</v>
      </c>
      <c r="X15" s="21">
        <f t="shared" si="2"/>
        <v>771052896</v>
      </c>
      <c r="Y15" s="21">
        <f t="shared" si="2"/>
        <v>-281772614</v>
      </c>
      <c r="Z15" s="4">
        <f>+IF(X15&lt;&gt;0,+(Y15/X15)*100,0)</f>
        <v>-36.54387597293973</v>
      </c>
      <c r="AA15" s="19">
        <f>SUM(AA16:AA18)</f>
        <v>1028070639</v>
      </c>
    </row>
    <row r="16" spans="1:27" ht="12.75">
      <c r="A16" s="5" t="s">
        <v>42</v>
      </c>
      <c r="B16" s="3"/>
      <c r="C16" s="22">
        <v>60395303</v>
      </c>
      <c r="D16" s="22"/>
      <c r="E16" s="23">
        <v>67291059</v>
      </c>
      <c r="F16" s="24">
        <v>67291059</v>
      </c>
      <c r="G16" s="24">
        <v>4051651</v>
      </c>
      <c r="H16" s="24">
        <v>4250614</v>
      </c>
      <c r="I16" s="24">
        <v>5107246</v>
      </c>
      <c r="J16" s="24">
        <v>13409511</v>
      </c>
      <c r="K16" s="24">
        <v>3601625</v>
      </c>
      <c r="L16" s="24">
        <v>9727539</v>
      </c>
      <c r="M16" s="24">
        <v>3150650</v>
      </c>
      <c r="N16" s="24">
        <v>16479814</v>
      </c>
      <c r="O16" s="24">
        <v>2170283</v>
      </c>
      <c r="P16" s="24">
        <v>7681519</v>
      </c>
      <c r="Q16" s="24">
        <v>2504740</v>
      </c>
      <c r="R16" s="24">
        <v>12356542</v>
      </c>
      <c r="S16" s="24"/>
      <c r="T16" s="24"/>
      <c r="U16" s="24"/>
      <c r="V16" s="24"/>
      <c r="W16" s="24">
        <v>42245867</v>
      </c>
      <c r="X16" s="24">
        <v>50468256</v>
      </c>
      <c r="Y16" s="24">
        <v>-8222389</v>
      </c>
      <c r="Z16" s="6">
        <v>-16.29</v>
      </c>
      <c r="AA16" s="22">
        <v>67291059</v>
      </c>
    </row>
    <row r="17" spans="1:27" ht="12.75">
      <c r="A17" s="5" t="s">
        <v>43</v>
      </c>
      <c r="B17" s="3"/>
      <c r="C17" s="22">
        <v>677526886</v>
      </c>
      <c r="D17" s="22"/>
      <c r="E17" s="23">
        <v>955635152</v>
      </c>
      <c r="F17" s="24">
        <v>960635146</v>
      </c>
      <c r="G17" s="24">
        <v>5219800</v>
      </c>
      <c r="H17" s="24">
        <v>5059753</v>
      </c>
      <c r="I17" s="24">
        <v>35514626</v>
      </c>
      <c r="J17" s="24">
        <v>45794179</v>
      </c>
      <c r="K17" s="24">
        <v>96225501</v>
      </c>
      <c r="L17" s="24">
        <v>60516026</v>
      </c>
      <c r="M17" s="24">
        <v>127341027</v>
      </c>
      <c r="N17" s="24">
        <v>284082554</v>
      </c>
      <c r="O17" s="24">
        <v>17007067</v>
      </c>
      <c r="P17" s="24">
        <v>97244526</v>
      </c>
      <c r="Q17" s="24">
        <v>2906084</v>
      </c>
      <c r="R17" s="24">
        <v>117157677</v>
      </c>
      <c r="S17" s="24"/>
      <c r="T17" s="24"/>
      <c r="U17" s="24"/>
      <c r="V17" s="24"/>
      <c r="W17" s="24">
        <v>447034410</v>
      </c>
      <c r="X17" s="24">
        <v>720476316</v>
      </c>
      <c r="Y17" s="24">
        <v>-273441906</v>
      </c>
      <c r="Z17" s="6">
        <v>-37.95</v>
      </c>
      <c r="AA17" s="22">
        <v>960635146</v>
      </c>
    </row>
    <row r="18" spans="1:27" ht="12.75">
      <c r="A18" s="5" t="s">
        <v>44</v>
      </c>
      <c r="B18" s="3"/>
      <c r="C18" s="22">
        <v>1000</v>
      </c>
      <c r="D18" s="22"/>
      <c r="E18" s="23">
        <v>144434</v>
      </c>
      <c r="F18" s="24">
        <v>144434</v>
      </c>
      <c r="G18" s="24">
        <v>5</v>
      </c>
      <c r="H18" s="24"/>
      <c r="I18" s="24"/>
      <c r="J18" s="24">
        <v>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5</v>
      </c>
      <c r="X18" s="24">
        <v>108324</v>
      </c>
      <c r="Y18" s="24">
        <v>-108319</v>
      </c>
      <c r="Z18" s="6">
        <v>-100</v>
      </c>
      <c r="AA18" s="22">
        <v>144434</v>
      </c>
    </row>
    <row r="19" spans="1:27" ht="12.75">
      <c r="A19" s="2" t="s">
        <v>45</v>
      </c>
      <c r="B19" s="8"/>
      <c r="C19" s="19">
        <f aca="true" t="shared" si="3" ref="C19:Y19">SUM(C20:C23)</f>
        <v>25000644463</v>
      </c>
      <c r="D19" s="19">
        <f>SUM(D20:D23)</f>
        <v>0</v>
      </c>
      <c r="E19" s="20">
        <f t="shared" si="3"/>
        <v>28540978106</v>
      </c>
      <c r="F19" s="21">
        <f t="shared" si="3"/>
        <v>28563186485</v>
      </c>
      <c r="G19" s="21">
        <f t="shared" si="3"/>
        <v>3314733541</v>
      </c>
      <c r="H19" s="21">
        <f t="shared" si="3"/>
        <v>2606793542</v>
      </c>
      <c r="I19" s="21">
        <f t="shared" si="3"/>
        <v>2427201276</v>
      </c>
      <c r="J19" s="21">
        <f t="shared" si="3"/>
        <v>8348728359</v>
      </c>
      <c r="K19" s="21">
        <f t="shared" si="3"/>
        <v>1951422959</v>
      </c>
      <c r="L19" s="21">
        <f t="shared" si="3"/>
        <v>1978584817</v>
      </c>
      <c r="M19" s="21">
        <f t="shared" si="3"/>
        <v>2869160560</v>
      </c>
      <c r="N19" s="21">
        <f t="shared" si="3"/>
        <v>6799168336</v>
      </c>
      <c r="O19" s="21">
        <f t="shared" si="3"/>
        <v>1893941081</v>
      </c>
      <c r="P19" s="21">
        <f t="shared" si="3"/>
        <v>1952358051</v>
      </c>
      <c r="Q19" s="21">
        <f t="shared" si="3"/>
        <v>1593937049</v>
      </c>
      <c r="R19" s="21">
        <f t="shared" si="3"/>
        <v>5440236181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20588132876</v>
      </c>
      <c r="X19" s="21">
        <f t="shared" si="3"/>
        <v>21422389689</v>
      </c>
      <c r="Y19" s="21">
        <f t="shared" si="3"/>
        <v>-834256813</v>
      </c>
      <c r="Z19" s="4">
        <f>+IF(X19&lt;&gt;0,+(Y19/X19)*100,0)</f>
        <v>-3.8943218992434603</v>
      </c>
      <c r="AA19" s="19">
        <f>SUM(AA20:AA23)</f>
        <v>28563186485</v>
      </c>
    </row>
    <row r="20" spans="1:27" ht="12.75">
      <c r="A20" s="5" t="s">
        <v>46</v>
      </c>
      <c r="B20" s="3"/>
      <c r="C20" s="22">
        <v>14816507732</v>
      </c>
      <c r="D20" s="22"/>
      <c r="E20" s="23">
        <v>16533646562</v>
      </c>
      <c r="F20" s="24">
        <v>16512883899</v>
      </c>
      <c r="G20" s="24">
        <v>1719863450</v>
      </c>
      <c r="H20" s="24">
        <v>1751201074</v>
      </c>
      <c r="I20" s="24">
        <v>1650624430</v>
      </c>
      <c r="J20" s="24">
        <v>5121688954</v>
      </c>
      <c r="K20" s="24">
        <v>1201398788</v>
      </c>
      <c r="L20" s="24">
        <v>1186551139</v>
      </c>
      <c r="M20" s="24">
        <v>1375710569</v>
      </c>
      <c r="N20" s="24">
        <v>3763660496</v>
      </c>
      <c r="O20" s="24">
        <v>1083236768</v>
      </c>
      <c r="P20" s="24">
        <v>1197608183</v>
      </c>
      <c r="Q20" s="24">
        <v>848517934</v>
      </c>
      <c r="R20" s="24">
        <v>3129362885</v>
      </c>
      <c r="S20" s="24"/>
      <c r="T20" s="24"/>
      <c r="U20" s="24"/>
      <c r="V20" s="24"/>
      <c r="W20" s="24">
        <v>12014712335</v>
      </c>
      <c r="X20" s="24">
        <v>12384662841</v>
      </c>
      <c r="Y20" s="24">
        <v>-369950506</v>
      </c>
      <c r="Z20" s="6">
        <v>-2.99</v>
      </c>
      <c r="AA20" s="22">
        <v>16512883899</v>
      </c>
    </row>
    <row r="21" spans="1:27" ht="12.75">
      <c r="A21" s="5" t="s">
        <v>47</v>
      </c>
      <c r="B21" s="3"/>
      <c r="C21" s="22">
        <v>5723153151</v>
      </c>
      <c r="D21" s="22"/>
      <c r="E21" s="23">
        <v>6954240335</v>
      </c>
      <c r="F21" s="24">
        <v>6972975856</v>
      </c>
      <c r="G21" s="24">
        <v>1017701000</v>
      </c>
      <c r="H21" s="24">
        <v>481142563</v>
      </c>
      <c r="I21" s="24">
        <v>413389049</v>
      </c>
      <c r="J21" s="24">
        <v>1912232612</v>
      </c>
      <c r="K21" s="24">
        <v>382281390</v>
      </c>
      <c r="L21" s="24">
        <v>442583903</v>
      </c>
      <c r="M21" s="24">
        <v>950828300</v>
      </c>
      <c r="N21" s="24">
        <v>1775693593</v>
      </c>
      <c r="O21" s="24">
        <v>429160051</v>
      </c>
      <c r="P21" s="24">
        <v>406440474</v>
      </c>
      <c r="Q21" s="24">
        <v>363359644</v>
      </c>
      <c r="R21" s="24">
        <v>1198960169</v>
      </c>
      <c r="S21" s="24"/>
      <c r="T21" s="24"/>
      <c r="U21" s="24"/>
      <c r="V21" s="24"/>
      <c r="W21" s="24">
        <v>4886886374</v>
      </c>
      <c r="X21" s="24">
        <v>5229731844</v>
      </c>
      <c r="Y21" s="24">
        <v>-342845470</v>
      </c>
      <c r="Z21" s="6">
        <v>-6.56</v>
      </c>
      <c r="AA21" s="22">
        <v>6972975856</v>
      </c>
    </row>
    <row r="22" spans="1:27" ht="12.75">
      <c r="A22" s="5" t="s">
        <v>48</v>
      </c>
      <c r="B22" s="3"/>
      <c r="C22" s="25">
        <v>2489517168</v>
      </c>
      <c r="D22" s="25"/>
      <c r="E22" s="26">
        <v>2892459767</v>
      </c>
      <c r="F22" s="27">
        <v>2916695288</v>
      </c>
      <c r="G22" s="27">
        <v>219757670</v>
      </c>
      <c r="H22" s="27">
        <v>258633849</v>
      </c>
      <c r="I22" s="27">
        <v>242307600</v>
      </c>
      <c r="J22" s="27">
        <v>720699119</v>
      </c>
      <c r="K22" s="27">
        <v>247486202</v>
      </c>
      <c r="L22" s="27">
        <v>226186247</v>
      </c>
      <c r="M22" s="27">
        <v>240589337</v>
      </c>
      <c r="N22" s="27">
        <v>714261786</v>
      </c>
      <c r="O22" s="27">
        <v>259482638</v>
      </c>
      <c r="P22" s="27">
        <v>225590850</v>
      </c>
      <c r="Q22" s="27">
        <v>272479346</v>
      </c>
      <c r="R22" s="27">
        <v>757552834</v>
      </c>
      <c r="S22" s="27"/>
      <c r="T22" s="27"/>
      <c r="U22" s="27"/>
      <c r="V22" s="27"/>
      <c r="W22" s="27">
        <v>2192513739</v>
      </c>
      <c r="X22" s="27">
        <v>2187521442</v>
      </c>
      <c r="Y22" s="27">
        <v>4992297</v>
      </c>
      <c r="Z22" s="7">
        <v>0.23</v>
      </c>
      <c r="AA22" s="25">
        <v>2916695288</v>
      </c>
    </row>
    <row r="23" spans="1:27" ht="12.75">
      <c r="A23" s="5" t="s">
        <v>49</v>
      </c>
      <c r="B23" s="3"/>
      <c r="C23" s="22">
        <v>1971466412</v>
      </c>
      <c r="D23" s="22"/>
      <c r="E23" s="23">
        <v>2160631442</v>
      </c>
      <c r="F23" s="24">
        <v>2160631442</v>
      </c>
      <c r="G23" s="24">
        <v>357411421</v>
      </c>
      <c r="H23" s="24">
        <v>115816056</v>
      </c>
      <c r="I23" s="24">
        <v>120880197</v>
      </c>
      <c r="J23" s="24">
        <v>594107674</v>
      </c>
      <c r="K23" s="24">
        <v>120256579</v>
      </c>
      <c r="L23" s="24">
        <v>123263528</v>
      </c>
      <c r="M23" s="24">
        <v>302032354</v>
      </c>
      <c r="N23" s="24">
        <v>545552461</v>
      </c>
      <c r="O23" s="24">
        <v>122061624</v>
      </c>
      <c r="P23" s="24">
        <v>122718544</v>
      </c>
      <c r="Q23" s="24">
        <v>109580125</v>
      </c>
      <c r="R23" s="24">
        <v>354360293</v>
      </c>
      <c r="S23" s="24"/>
      <c r="T23" s="24"/>
      <c r="U23" s="24"/>
      <c r="V23" s="24"/>
      <c r="W23" s="24">
        <v>1494020428</v>
      </c>
      <c r="X23" s="24">
        <v>1620473562</v>
      </c>
      <c r="Y23" s="24">
        <v>-126453134</v>
      </c>
      <c r="Z23" s="6">
        <v>-7.8</v>
      </c>
      <c r="AA23" s="22">
        <v>2160631442</v>
      </c>
    </row>
    <row r="24" spans="1:27" ht="12.75">
      <c r="A24" s="2" t="s">
        <v>50</v>
      </c>
      <c r="B24" s="8" t="s">
        <v>51</v>
      </c>
      <c r="C24" s="19">
        <v>328432427</v>
      </c>
      <c r="D24" s="19"/>
      <c r="E24" s="20">
        <v>331737293</v>
      </c>
      <c r="F24" s="21">
        <v>331737293</v>
      </c>
      <c r="G24" s="21">
        <v>30754643</v>
      </c>
      <c r="H24" s="21">
        <v>29043547</v>
      </c>
      <c r="I24" s="21">
        <v>26490521</v>
      </c>
      <c r="J24" s="21">
        <v>86288711</v>
      </c>
      <c r="K24" s="21">
        <v>31931020</v>
      </c>
      <c r="L24" s="21">
        <v>27391868</v>
      </c>
      <c r="M24" s="21">
        <v>20439798</v>
      </c>
      <c r="N24" s="21">
        <v>79762686</v>
      </c>
      <c r="O24" s="21">
        <v>26320909</v>
      </c>
      <c r="P24" s="21">
        <v>25051812</v>
      </c>
      <c r="Q24" s="21">
        <v>1786554</v>
      </c>
      <c r="R24" s="21">
        <v>53159275</v>
      </c>
      <c r="S24" s="21"/>
      <c r="T24" s="21"/>
      <c r="U24" s="21"/>
      <c r="V24" s="21"/>
      <c r="W24" s="21">
        <v>219210672</v>
      </c>
      <c r="X24" s="21">
        <v>248802930</v>
      </c>
      <c r="Y24" s="21">
        <v>-29592258</v>
      </c>
      <c r="Z24" s="4">
        <v>-11.89</v>
      </c>
      <c r="AA24" s="19">
        <v>331737293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37240939959</v>
      </c>
      <c r="D25" s="40">
        <f>+D5+D9+D15+D19+D24</f>
        <v>0</v>
      </c>
      <c r="E25" s="41">
        <f t="shared" si="4"/>
        <v>41590975421</v>
      </c>
      <c r="F25" s="42">
        <f t="shared" si="4"/>
        <v>42599431611</v>
      </c>
      <c r="G25" s="42">
        <f t="shared" si="4"/>
        <v>4271538276</v>
      </c>
      <c r="H25" s="42">
        <f t="shared" si="4"/>
        <v>3798564476</v>
      </c>
      <c r="I25" s="42">
        <f t="shared" si="4"/>
        <v>2975866915</v>
      </c>
      <c r="J25" s="42">
        <f t="shared" si="4"/>
        <v>11045969667</v>
      </c>
      <c r="K25" s="42">
        <f t="shared" si="4"/>
        <v>2845084042</v>
      </c>
      <c r="L25" s="42">
        <f t="shared" si="4"/>
        <v>2739230081</v>
      </c>
      <c r="M25" s="42">
        <f t="shared" si="4"/>
        <v>4488772410</v>
      </c>
      <c r="N25" s="42">
        <f t="shared" si="4"/>
        <v>10073086533</v>
      </c>
      <c r="O25" s="42">
        <f t="shared" si="4"/>
        <v>2652988285</v>
      </c>
      <c r="P25" s="42">
        <f t="shared" si="4"/>
        <v>2772424122</v>
      </c>
      <c r="Q25" s="42">
        <f t="shared" si="4"/>
        <v>2057560022</v>
      </c>
      <c r="R25" s="42">
        <f t="shared" si="4"/>
        <v>7482972429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28602028629</v>
      </c>
      <c r="X25" s="42">
        <f t="shared" si="4"/>
        <v>31949573004</v>
      </c>
      <c r="Y25" s="42">
        <f t="shared" si="4"/>
        <v>-3347544375</v>
      </c>
      <c r="Z25" s="43">
        <f>+IF(X25&lt;&gt;0,+(Y25/X25)*100,0)</f>
        <v>-10.477587210886657</v>
      </c>
      <c r="AA25" s="40">
        <f>+AA5+AA9+AA15+AA19+AA24</f>
        <v>42599431611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6489211045</v>
      </c>
      <c r="D28" s="19">
        <f>SUM(D29:D31)</f>
        <v>0</v>
      </c>
      <c r="E28" s="20">
        <f t="shared" si="5"/>
        <v>5071405286</v>
      </c>
      <c r="F28" s="21">
        <f t="shared" si="5"/>
        <v>5569017736</v>
      </c>
      <c r="G28" s="21">
        <f t="shared" si="5"/>
        <v>311690699</v>
      </c>
      <c r="H28" s="21">
        <f t="shared" si="5"/>
        <v>366930798</v>
      </c>
      <c r="I28" s="21">
        <f t="shared" si="5"/>
        <v>335078941</v>
      </c>
      <c r="J28" s="21">
        <f t="shared" si="5"/>
        <v>1013700438</v>
      </c>
      <c r="K28" s="21">
        <f t="shared" si="5"/>
        <v>386695419</v>
      </c>
      <c r="L28" s="21">
        <f t="shared" si="5"/>
        <v>371591885</v>
      </c>
      <c r="M28" s="21">
        <f t="shared" si="5"/>
        <v>376922816</v>
      </c>
      <c r="N28" s="21">
        <f t="shared" si="5"/>
        <v>1135210120</v>
      </c>
      <c r="O28" s="21">
        <f t="shared" si="5"/>
        <v>425006787</v>
      </c>
      <c r="P28" s="21">
        <f t="shared" si="5"/>
        <v>415692287</v>
      </c>
      <c r="Q28" s="21">
        <f t="shared" si="5"/>
        <v>296839282</v>
      </c>
      <c r="R28" s="21">
        <f t="shared" si="5"/>
        <v>1137538356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3286448914</v>
      </c>
      <c r="X28" s="21">
        <f t="shared" si="5"/>
        <v>4176760644</v>
      </c>
      <c r="Y28" s="21">
        <f t="shared" si="5"/>
        <v>-890311730</v>
      </c>
      <c r="Z28" s="4">
        <f>+IF(X28&lt;&gt;0,+(Y28/X28)*100,0)</f>
        <v>-21.315842727999044</v>
      </c>
      <c r="AA28" s="19">
        <f>SUM(AA29:AA31)</f>
        <v>5569017736</v>
      </c>
    </row>
    <row r="29" spans="1:27" ht="12.75">
      <c r="A29" s="5" t="s">
        <v>32</v>
      </c>
      <c r="B29" s="3"/>
      <c r="C29" s="22">
        <v>500945152</v>
      </c>
      <c r="D29" s="22"/>
      <c r="E29" s="23">
        <v>523844214</v>
      </c>
      <c r="F29" s="24">
        <v>524450267</v>
      </c>
      <c r="G29" s="24">
        <v>32627346</v>
      </c>
      <c r="H29" s="24">
        <v>35821242</v>
      </c>
      <c r="I29" s="24">
        <v>36807458</v>
      </c>
      <c r="J29" s="24">
        <v>105256046</v>
      </c>
      <c r="K29" s="24">
        <v>37247768</v>
      </c>
      <c r="L29" s="24">
        <v>37494726</v>
      </c>
      <c r="M29" s="24">
        <v>38056316</v>
      </c>
      <c r="N29" s="24">
        <v>112798810</v>
      </c>
      <c r="O29" s="24">
        <v>35135913</v>
      </c>
      <c r="P29" s="24">
        <v>34453814</v>
      </c>
      <c r="Q29" s="24">
        <v>36313049</v>
      </c>
      <c r="R29" s="24">
        <v>105902776</v>
      </c>
      <c r="S29" s="24"/>
      <c r="T29" s="24"/>
      <c r="U29" s="24"/>
      <c r="V29" s="24"/>
      <c r="W29" s="24">
        <v>323957632</v>
      </c>
      <c r="X29" s="24">
        <v>393337206</v>
      </c>
      <c r="Y29" s="24">
        <v>-69379574</v>
      </c>
      <c r="Z29" s="6">
        <v>-17.64</v>
      </c>
      <c r="AA29" s="22">
        <v>524450267</v>
      </c>
    </row>
    <row r="30" spans="1:27" ht="12.75">
      <c r="A30" s="5" t="s">
        <v>33</v>
      </c>
      <c r="B30" s="3"/>
      <c r="C30" s="25">
        <v>5916611546</v>
      </c>
      <c r="D30" s="25"/>
      <c r="E30" s="26">
        <v>4468159429</v>
      </c>
      <c r="F30" s="27">
        <v>4965165826</v>
      </c>
      <c r="G30" s="27">
        <v>274733933</v>
      </c>
      <c r="H30" s="27">
        <v>326851660</v>
      </c>
      <c r="I30" s="27">
        <v>294249125</v>
      </c>
      <c r="J30" s="27">
        <v>895834718</v>
      </c>
      <c r="K30" s="27">
        <v>342996866</v>
      </c>
      <c r="L30" s="27">
        <v>328417574</v>
      </c>
      <c r="M30" s="27">
        <v>333891320</v>
      </c>
      <c r="N30" s="27">
        <v>1005305760</v>
      </c>
      <c r="O30" s="27">
        <v>384589123</v>
      </c>
      <c r="P30" s="27">
        <v>377072583</v>
      </c>
      <c r="Q30" s="27">
        <v>255087244</v>
      </c>
      <c r="R30" s="27">
        <v>1016748950</v>
      </c>
      <c r="S30" s="27"/>
      <c r="T30" s="27"/>
      <c r="U30" s="27"/>
      <c r="V30" s="27"/>
      <c r="W30" s="27">
        <v>2917889428</v>
      </c>
      <c r="X30" s="27">
        <v>3723872364</v>
      </c>
      <c r="Y30" s="27">
        <v>-805982936</v>
      </c>
      <c r="Z30" s="7">
        <v>-21.64</v>
      </c>
      <c r="AA30" s="25">
        <v>4965165826</v>
      </c>
    </row>
    <row r="31" spans="1:27" ht="12.75">
      <c r="A31" s="5" t="s">
        <v>34</v>
      </c>
      <c r="B31" s="3"/>
      <c r="C31" s="22">
        <v>71654347</v>
      </c>
      <c r="D31" s="22"/>
      <c r="E31" s="23">
        <v>79401643</v>
      </c>
      <c r="F31" s="24">
        <v>79401643</v>
      </c>
      <c r="G31" s="24">
        <v>4329420</v>
      </c>
      <c r="H31" s="24">
        <v>4257896</v>
      </c>
      <c r="I31" s="24">
        <v>4022358</v>
      </c>
      <c r="J31" s="24">
        <v>12609674</v>
      </c>
      <c r="K31" s="24">
        <v>6450785</v>
      </c>
      <c r="L31" s="24">
        <v>5679585</v>
      </c>
      <c r="M31" s="24">
        <v>4975180</v>
      </c>
      <c r="N31" s="24">
        <v>17105550</v>
      </c>
      <c r="O31" s="24">
        <v>5281751</v>
      </c>
      <c r="P31" s="24">
        <v>4165890</v>
      </c>
      <c r="Q31" s="24">
        <v>5438989</v>
      </c>
      <c r="R31" s="24">
        <v>14886630</v>
      </c>
      <c r="S31" s="24"/>
      <c r="T31" s="24"/>
      <c r="U31" s="24"/>
      <c r="V31" s="24"/>
      <c r="W31" s="24">
        <v>44601854</v>
      </c>
      <c r="X31" s="24">
        <v>59551074</v>
      </c>
      <c r="Y31" s="24">
        <v>-14949220</v>
      </c>
      <c r="Z31" s="6">
        <v>-25.1</v>
      </c>
      <c r="AA31" s="22">
        <v>79401643</v>
      </c>
    </row>
    <row r="32" spans="1:27" ht="12.75">
      <c r="A32" s="2" t="s">
        <v>35</v>
      </c>
      <c r="B32" s="3"/>
      <c r="C32" s="19">
        <f aca="true" t="shared" si="6" ref="C32:Y32">SUM(C33:C37)</f>
        <v>6256676159</v>
      </c>
      <c r="D32" s="19">
        <f>SUM(D33:D37)</f>
        <v>0</v>
      </c>
      <c r="E32" s="20">
        <f t="shared" si="6"/>
        <v>6029409189</v>
      </c>
      <c r="F32" s="21">
        <f t="shared" si="6"/>
        <v>6768980032</v>
      </c>
      <c r="G32" s="21">
        <f t="shared" si="6"/>
        <v>412374098</v>
      </c>
      <c r="H32" s="21">
        <f t="shared" si="6"/>
        <v>482327249</v>
      </c>
      <c r="I32" s="21">
        <f t="shared" si="6"/>
        <v>464376182</v>
      </c>
      <c r="J32" s="21">
        <f t="shared" si="6"/>
        <v>1359077529</v>
      </c>
      <c r="K32" s="21">
        <f t="shared" si="6"/>
        <v>494130309</v>
      </c>
      <c r="L32" s="21">
        <f t="shared" si="6"/>
        <v>484604603</v>
      </c>
      <c r="M32" s="21">
        <f t="shared" si="6"/>
        <v>487901680</v>
      </c>
      <c r="N32" s="21">
        <f t="shared" si="6"/>
        <v>1466636592</v>
      </c>
      <c r="O32" s="21">
        <f t="shared" si="6"/>
        <v>565502554</v>
      </c>
      <c r="P32" s="21">
        <f t="shared" si="6"/>
        <v>534794062</v>
      </c>
      <c r="Q32" s="21">
        <f t="shared" si="6"/>
        <v>488366578</v>
      </c>
      <c r="R32" s="21">
        <f t="shared" si="6"/>
        <v>1588663194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4414377315</v>
      </c>
      <c r="X32" s="21">
        <f t="shared" si="6"/>
        <v>5076732564</v>
      </c>
      <c r="Y32" s="21">
        <f t="shared" si="6"/>
        <v>-662355249</v>
      </c>
      <c r="Z32" s="4">
        <f>+IF(X32&lt;&gt;0,+(Y32/X32)*100,0)</f>
        <v>-13.04688085594418</v>
      </c>
      <c r="AA32" s="19">
        <f>SUM(AA33:AA37)</f>
        <v>6768980032</v>
      </c>
    </row>
    <row r="33" spans="1:27" ht="12.75">
      <c r="A33" s="5" t="s">
        <v>36</v>
      </c>
      <c r="B33" s="3"/>
      <c r="C33" s="22">
        <v>681202649</v>
      </c>
      <c r="D33" s="22"/>
      <c r="E33" s="23">
        <v>795421763</v>
      </c>
      <c r="F33" s="24">
        <v>780690972</v>
      </c>
      <c r="G33" s="24">
        <v>58919229</v>
      </c>
      <c r="H33" s="24">
        <v>61845556</v>
      </c>
      <c r="I33" s="24">
        <v>63200984</v>
      </c>
      <c r="J33" s="24">
        <v>183965769</v>
      </c>
      <c r="K33" s="24">
        <v>66363500</v>
      </c>
      <c r="L33" s="24">
        <v>60136277</v>
      </c>
      <c r="M33" s="24">
        <v>58375845</v>
      </c>
      <c r="N33" s="24">
        <v>184875622</v>
      </c>
      <c r="O33" s="24">
        <v>59844844</v>
      </c>
      <c r="P33" s="24">
        <v>59175071</v>
      </c>
      <c r="Q33" s="24">
        <v>58296465</v>
      </c>
      <c r="R33" s="24">
        <v>177316380</v>
      </c>
      <c r="S33" s="24"/>
      <c r="T33" s="24"/>
      <c r="U33" s="24"/>
      <c r="V33" s="24"/>
      <c r="W33" s="24">
        <v>546157771</v>
      </c>
      <c r="X33" s="24">
        <v>585517590</v>
      </c>
      <c r="Y33" s="24">
        <v>-39359819</v>
      </c>
      <c r="Z33" s="6">
        <v>-6.72</v>
      </c>
      <c r="AA33" s="22">
        <v>780690972</v>
      </c>
    </row>
    <row r="34" spans="1:27" ht="12.75">
      <c r="A34" s="5" t="s">
        <v>37</v>
      </c>
      <c r="B34" s="3"/>
      <c r="C34" s="22">
        <v>1019454737</v>
      </c>
      <c r="D34" s="22"/>
      <c r="E34" s="23">
        <v>1105988145</v>
      </c>
      <c r="F34" s="24">
        <v>1024251819</v>
      </c>
      <c r="G34" s="24">
        <v>71411614</v>
      </c>
      <c r="H34" s="24">
        <v>74105856</v>
      </c>
      <c r="I34" s="24">
        <v>75453267</v>
      </c>
      <c r="J34" s="24">
        <v>220970737</v>
      </c>
      <c r="K34" s="24">
        <v>79702477</v>
      </c>
      <c r="L34" s="24">
        <v>76921784</v>
      </c>
      <c r="M34" s="24">
        <v>76057055</v>
      </c>
      <c r="N34" s="24">
        <v>232681316</v>
      </c>
      <c r="O34" s="24">
        <v>76903632</v>
      </c>
      <c r="P34" s="24">
        <v>76398721</v>
      </c>
      <c r="Q34" s="24">
        <v>72672022</v>
      </c>
      <c r="R34" s="24">
        <v>225974375</v>
      </c>
      <c r="S34" s="24"/>
      <c r="T34" s="24"/>
      <c r="U34" s="24"/>
      <c r="V34" s="24"/>
      <c r="W34" s="24">
        <v>679626428</v>
      </c>
      <c r="X34" s="24">
        <v>768188304</v>
      </c>
      <c r="Y34" s="24">
        <v>-88561876</v>
      </c>
      <c r="Z34" s="6">
        <v>-11.53</v>
      </c>
      <c r="AA34" s="22">
        <v>1024251819</v>
      </c>
    </row>
    <row r="35" spans="1:27" ht="12.75">
      <c r="A35" s="5" t="s">
        <v>38</v>
      </c>
      <c r="B35" s="3"/>
      <c r="C35" s="22">
        <v>1907548223</v>
      </c>
      <c r="D35" s="22"/>
      <c r="E35" s="23">
        <v>1976588487</v>
      </c>
      <c r="F35" s="24">
        <v>2407605921</v>
      </c>
      <c r="G35" s="24">
        <v>131436482</v>
      </c>
      <c r="H35" s="24">
        <v>172033246</v>
      </c>
      <c r="I35" s="24">
        <v>175914687</v>
      </c>
      <c r="J35" s="24">
        <v>479384415</v>
      </c>
      <c r="K35" s="24">
        <v>190219034</v>
      </c>
      <c r="L35" s="24">
        <v>182977481</v>
      </c>
      <c r="M35" s="24">
        <v>185090343</v>
      </c>
      <c r="N35" s="24">
        <v>558286858</v>
      </c>
      <c r="O35" s="24">
        <v>262604204</v>
      </c>
      <c r="P35" s="24">
        <v>236790877</v>
      </c>
      <c r="Q35" s="24">
        <v>175225256</v>
      </c>
      <c r="R35" s="24">
        <v>674620337</v>
      </c>
      <c r="S35" s="24"/>
      <c r="T35" s="24"/>
      <c r="U35" s="24"/>
      <c r="V35" s="24"/>
      <c r="W35" s="24">
        <v>1712291610</v>
      </c>
      <c r="X35" s="24">
        <v>1805704137</v>
      </c>
      <c r="Y35" s="24">
        <v>-93412527</v>
      </c>
      <c r="Z35" s="6">
        <v>-5.17</v>
      </c>
      <c r="AA35" s="22">
        <v>2407605921</v>
      </c>
    </row>
    <row r="36" spans="1:27" ht="12.75">
      <c r="A36" s="5" t="s">
        <v>39</v>
      </c>
      <c r="B36" s="3"/>
      <c r="C36" s="22">
        <v>1158538070</v>
      </c>
      <c r="D36" s="22"/>
      <c r="E36" s="23">
        <v>525811622</v>
      </c>
      <c r="F36" s="24">
        <v>943587562</v>
      </c>
      <c r="G36" s="24">
        <v>19775155</v>
      </c>
      <c r="H36" s="24">
        <v>45617069</v>
      </c>
      <c r="I36" s="24">
        <v>20381972</v>
      </c>
      <c r="J36" s="24">
        <v>85774196</v>
      </c>
      <c r="K36" s="24">
        <v>28203641</v>
      </c>
      <c r="L36" s="24">
        <v>35437003</v>
      </c>
      <c r="M36" s="24">
        <v>37766728</v>
      </c>
      <c r="N36" s="24">
        <v>101407372</v>
      </c>
      <c r="O36" s="24">
        <v>33859813</v>
      </c>
      <c r="P36" s="24">
        <v>34548658</v>
      </c>
      <c r="Q36" s="24">
        <v>56327555</v>
      </c>
      <c r="R36" s="24">
        <v>124736026</v>
      </c>
      <c r="S36" s="24"/>
      <c r="T36" s="24"/>
      <c r="U36" s="24"/>
      <c r="V36" s="24"/>
      <c r="W36" s="24">
        <v>311917594</v>
      </c>
      <c r="X36" s="24">
        <v>707690250</v>
      </c>
      <c r="Y36" s="24">
        <v>-395772656</v>
      </c>
      <c r="Z36" s="6">
        <v>-55.92</v>
      </c>
      <c r="AA36" s="22">
        <v>943587562</v>
      </c>
    </row>
    <row r="37" spans="1:27" ht="12.75">
      <c r="A37" s="5" t="s">
        <v>40</v>
      </c>
      <c r="B37" s="3"/>
      <c r="C37" s="25">
        <v>1489932480</v>
      </c>
      <c r="D37" s="25"/>
      <c r="E37" s="26">
        <v>1625599172</v>
      </c>
      <c r="F37" s="27">
        <v>1612843758</v>
      </c>
      <c r="G37" s="27">
        <v>130831618</v>
      </c>
      <c r="H37" s="27">
        <v>128725522</v>
      </c>
      <c r="I37" s="27">
        <v>129425272</v>
      </c>
      <c r="J37" s="27">
        <v>388982412</v>
      </c>
      <c r="K37" s="27">
        <v>129641657</v>
      </c>
      <c r="L37" s="27">
        <v>129132058</v>
      </c>
      <c r="M37" s="27">
        <v>130611709</v>
      </c>
      <c r="N37" s="27">
        <v>389385424</v>
      </c>
      <c r="O37" s="27">
        <v>132290061</v>
      </c>
      <c r="P37" s="27">
        <v>127880735</v>
      </c>
      <c r="Q37" s="27">
        <v>125845280</v>
      </c>
      <c r="R37" s="27">
        <v>386016076</v>
      </c>
      <c r="S37" s="27"/>
      <c r="T37" s="27"/>
      <c r="U37" s="27"/>
      <c r="V37" s="27"/>
      <c r="W37" s="27">
        <v>1164383912</v>
      </c>
      <c r="X37" s="27">
        <v>1209632283</v>
      </c>
      <c r="Y37" s="27">
        <v>-45248371</v>
      </c>
      <c r="Z37" s="7">
        <v>-3.74</v>
      </c>
      <c r="AA37" s="25">
        <v>1612843758</v>
      </c>
    </row>
    <row r="38" spans="1:27" ht="12.75">
      <c r="A38" s="2" t="s">
        <v>41</v>
      </c>
      <c r="B38" s="8"/>
      <c r="C38" s="19">
        <f aca="true" t="shared" si="7" ref="C38:Y38">SUM(C39:C41)</f>
        <v>3298955767</v>
      </c>
      <c r="D38" s="19">
        <f>SUM(D39:D41)</f>
        <v>0</v>
      </c>
      <c r="E38" s="20">
        <f t="shared" si="7"/>
        <v>3232713679</v>
      </c>
      <c r="F38" s="21">
        <f t="shared" si="7"/>
        <v>3269098933</v>
      </c>
      <c r="G38" s="21">
        <f t="shared" si="7"/>
        <v>156381784</v>
      </c>
      <c r="H38" s="21">
        <f t="shared" si="7"/>
        <v>154707255</v>
      </c>
      <c r="I38" s="21">
        <f t="shared" si="7"/>
        <v>377499480</v>
      </c>
      <c r="J38" s="21">
        <f t="shared" si="7"/>
        <v>688588519</v>
      </c>
      <c r="K38" s="21">
        <f t="shared" si="7"/>
        <v>393410346</v>
      </c>
      <c r="L38" s="21">
        <f t="shared" si="7"/>
        <v>256532721</v>
      </c>
      <c r="M38" s="21">
        <f t="shared" si="7"/>
        <v>281582639</v>
      </c>
      <c r="N38" s="21">
        <f t="shared" si="7"/>
        <v>931525706</v>
      </c>
      <c r="O38" s="21">
        <f t="shared" si="7"/>
        <v>189721103</v>
      </c>
      <c r="P38" s="21">
        <f t="shared" si="7"/>
        <v>223626121</v>
      </c>
      <c r="Q38" s="21">
        <f t="shared" si="7"/>
        <v>182397141</v>
      </c>
      <c r="R38" s="21">
        <f t="shared" si="7"/>
        <v>595744365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2215858590</v>
      </c>
      <c r="X38" s="21">
        <f t="shared" si="7"/>
        <v>2451822768</v>
      </c>
      <c r="Y38" s="21">
        <f t="shared" si="7"/>
        <v>-235964178</v>
      </c>
      <c r="Z38" s="4">
        <f>+IF(X38&lt;&gt;0,+(Y38/X38)*100,0)</f>
        <v>-9.624030785572671</v>
      </c>
      <c r="AA38" s="19">
        <f>SUM(AA39:AA41)</f>
        <v>3269098933</v>
      </c>
    </row>
    <row r="39" spans="1:27" ht="12.75">
      <c r="A39" s="5" t="s">
        <v>42</v>
      </c>
      <c r="B39" s="3"/>
      <c r="C39" s="22">
        <v>679518807</v>
      </c>
      <c r="D39" s="22"/>
      <c r="E39" s="23">
        <v>775479175</v>
      </c>
      <c r="F39" s="24">
        <v>725494072</v>
      </c>
      <c r="G39" s="24">
        <v>34834541</v>
      </c>
      <c r="H39" s="24">
        <v>32680441</v>
      </c>
      <c r="I39" s="24">
        <v>39617371</v>
      </c>
      <c r="J39" s="24">
        <v>107132353</v>
      </c>
      <c r="K39" s="24">
        <v>51726524</v>
      </c>
      <c r="L39" s="24">
        <v>38166467</v>
      </c>
      <c r="M39" s="24">
        <v>49547077</v>
      </c>
      <c r="N39" s="24">
        <v>139440068</v>
      </c>
      <c r="O39" s="24">
        <v>39165611</v>
      </c>
      <c r="P39" s="24">
        <v>35073528</v>
      </c>
      <c r="Q39" s="24">
        <v>74851938</v>
      </c>
      <c r="R39" s="24">
        <v>149091077</v>
      </c>
      <c r="S39" s="24"/>
      <c r="T39" s="24"/>
      <c r="U39" s="24"/>
      <c r="V39" s="24"/>
      <c r="W39" s="24">
        <v>395663498</v>
      </c>
      <c r="X39" s="24">
        <v>544120020</v>
      </c>
      <c r="Y39" s="24">
        <v>-148456522</v>
      </c>
      <c r="Z39" s="6">
        <v>-27.28</v>
      </c>
      <c r="AA39" s="22">
        <v>725494072</v>
      </c>
    </row>
    <row r="40" spans="1:27" ht="12.75">
      <c r="A40" s="5" t="s">
        <v>43</v>
      </c>
      <c r="B40" s="3"/>
      <c r="C40" s="22">
        <v>2464568488</v>
      </c>
      <c r="D40" s="22"/>
      <c r="E40" s="23">
        <v>2354195717</v>
      </c>
      <c r="F40" s="24">
        <v>2447593722</v>
      </c>
      <c r="G40" s="24">
        <v>115790785</v>
      </c>
      <c r="H40" s="24">
        <v>116369443</v>
      </c>
      <c r="I40" s="24">
        <v>331337967</v>
      </c>
      <c r="J40" s="24">
        <v>563498195</v>
      </c>
      <c r="K40" s="24">
        <v>335839756</v>
      </c>
      <c r="L40" s="24">
        <v>212928727</v>
      </c>
      <c r="M40" s="24">
        <v>226268164</v>
      </c>
      <c r="N40" s="24">
        <v>775036647</v>
      </c>
      <c r="O40" s="24">
        <v>144817854</v>
      </c>
      <c r="P40" s="24">
        <v>182474925</v>
      </c>
      <c r="Q40" s="24">
        <v>103972592</v>
      </c>
      <c r="R40" s="24">
        <v>431265371</v>
      </c>
      <c r="S40" s="24"/>
      <c r="T40" s="24"/>
      <c r="U40" s="24"/>
      <c r="V40" s="24"/>
      <c r="W40" s="24">
        <v>1769800213</v>
      </c>
      <c r="X40" s="24">
        <v>1835694540</v>
      </c>
      <c r="Y40" s="24">
        <v>-65894327</v>
      </c>
      <c r="Z40" s="6">
        <v>-3.59</v>
      </c>
      <c r="AA40" s="22">
        <v>2447593722</v>
      </c>
    </row>
    <row r="41" spans="1:27" ht="12.75">
      <c r="A41" s="5" t="s">
        <v>44</v>
      </c>
      <c r="B41" s="3"/>
      <c r="C41" s="22">
        <v>154868472</v>
      </c>
      <c r="D41" s="22"/>
      <c r="E41" s="23">
        <v>103038787</v>
      </c>
      <c r="F41" s="24">
        <v>96011139</v>
      </c>
      <c r="G41" s="24">
        <v>5756458</v>
      </c>
      <c r="H41" s="24">
        <v>5657371</v>
      </c>
      <c r="I41" s="24">
        <v>6544142</v>
      </c>
      <c r="J41" s="24">
        <v>17957971</v>
      </c>
      <c r="K41" s="24">
        <v>5844066</v>
      </c>
      <c r="L41" s="24">
        <v>5437527</v>
      </c>
      <c r="M41" s="24">
        <v>5767398</v>
      </c>
      <c r="N41" s="24">
        <v>17048991</v>
      </c>
      <c r="O41" s="24">
        <v>5737638</v>
      </c>
      <c r="P41" s="24">
        <v>6077668</v>
      </c>
      <c r="Q41" s="24">
        <v>3572611</v>
      </c>
      <c r="R41" s="24">
        <v>15387917</v>
      </c>
      <c r="S41" s="24"/>
      <c r="T41" s="24"/>
      <c r="U41" s="24"/>
      <c r="V41" s="24"/>
      <c r="W41" s="24">
        <v>50394879</v>
      </c>
      <c r="X41" s="24">
        <v>72008208</v>
      </c>
      <c r="Y41" s="24">
        <v>-21613329</v>
      </c>
      <c r="Z41" s="6">
        <v>-30.02</v>
      </c>
      <c r="AA41" s="22">
        <v>96011139</v>
      </c>
    </row>
    <row r="42" spans="1:27" ht="12.75">
      <c r="A42" s="2" t="s">
        <v>45</v>
      </c>
      <c r="B42" s="8"/>
      <c r="C42" s="19">
        <f aca="true" t="shared" si="8" ref="C42:Y42">SUM(C43:C46)</f>
        <v>21733594052</v>
      </c>
      <c r="D42" s="19">
        <f>SUM(D43:D46)</f>
        <v>0</v>
      </c>
      <c r="E42" s="20">
        <f t="shared" si="8"/>
        <v>24197397836</v>
      </c>
      <c r="F42" s="21">
        <f t="shared" si="8"/>
        <v>23988151080</v>
      </c>
      <c r="G42" s="21">
        <f t="shared" si="8"/>
        <v>2327364708</v>
      </c>
      <c r="H42" s="21">
        <f t="shared" si="8"/>
        <v>2034386622</v>
      </c>
      <c r="I42" s="21">
        <f t="shared" si="8"/>
        <v>2058424921</v>
      </c>
      <c r="J42" s="21">
        <f t="shared" si="8"/>
        <v>6420176251</v>
      </c>
      <c r="K42" s="21">
        <f t="shared" si="8"/>
        <v>1936062609</v>
      </c>
      <c r="L42" s="21">
        <f t="shared" si="8"/>
        <v>1859395196</v>
      </c>
      <c r="M42" s="21">
        <f t="shared" si="8"/>
        <v>1745228421</v>
      </c>
      <c r="N42" s="21">
        <f t="shared" si="8"/>
        <v>5540686226</v>
      </c>
      <c r="O42" s="21">
        <f t="shared" si="8"/>
        <v>1737427303</v>
      </c>
      <c r="P42" s="21">
        <f t="shared" si="8"/>
        <v>1762993240</v>
      </c>
      <c r="Q42" s="21">
        <f t="shared" si="8"/>
        <v>477188214</v>
      </c>
      <c r="R42" s="21">
        <f t="shared" si="8"/>
        <v>3977608757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15938471234</v>
      </c>
      <c r="X42" s="21">
        <f t="shared" si="8"/>
        <v>17991112086</v>
      </c>
      <c r="Y42" s="21">
        <f t="shared" si="8"/>
        <v>-2052640852</v>
      </c>
      <c r="Z42" s="4">
        <f>+IF(X42&lt;&gt;0,+(Y42/X42)*100,0)</f>
        <v>-11.409193840759222</v>
      </c>
      <c r="AA42" s="19">
        <f>SUM(AA43:AA46)</f>
        <v>23988151080</v>
      </c>
    </row>
    <row r="43" spans="1:27" ht="12.75">
      <c r="A43" s="5" t="s">
        <v>46</v>
      </c>
      <c r="B43" s="3"/>
      <c r="C43" s="22">
        <v>13083962324</v>
      </c>
      <c r="D43" s="22"/>
      <c r="E43" s="23">
        <v>15012523731</v>
      </c>
      <c r="F43" s="24">
        <v>15085621181</v>
      </c>
      <c r="G43" s="24">
        <v>1737778758</v>
      </c>
      <c r="H43" s="24">
        <v>1735319242</v>
      </c>
      <c r="I43" s="24">
        <v>1035307495</v>
      </c>
      <c r="J43" s="24">
        <v>4508405495</v>
      </c>
      <c r="K43" s="24">
        <v>1214574474</v>
      </c>
      <c r="L43" s="24">
        <v>1132965545</v>
      </c>
      <c r="M43" s="24">
        <v>1015942756</v>
      </c>
      <c r="N43" s="24">
        <v>3363482775</v>
      </c>
      <c r="O43" s="24">
        <v>1052303843</v>
      </c>
      <c r="P43" s="24">
        <v>1063231676</v>
      </c>
      <c r="Q43" s="24">
        <v>154808660</v>
      </c>
      <c r="R43" s="24">
        <v>2270344179</v>
      </c>
      <c r="S43" s="24"/>
      <c r="T43" s="24"/>
      <c r="U43" s="24"/>
      <c r="V43" s="24"/>
      <c r="W43" s="24">
        <v>10142232449</v>
      </c>
      <c r="X43" s="24">
        <v>11314215576</v>
      </c>
      <c r="Y43" s="24">
        <v>-1171983127</v>
      </c>
      <c r="Z43" s="6">
        <v>-10.36</v>
      </c>
      <c r="AA43" s="22">
        <v>15085621181</v>
      </c>
    </row>
    <row r="44" spans="1:27" ht="12.75">
      <c r="A44" s="5" t="s">
        <v>47</v>
      </c>
      <c r="B44" s="3"/>
      <c r="C44" s="22">
        <v>6436633591</v>
      </c>
      <c r="D44" s="22"/>
      <c r="E44" s="23">
        <v>6768659098</v>
      </c>
      <c r="F44" s="24">
        <v>6605413762</v>
      </c>
      <c r="G44" s="24">
        <v>480518660</v>
      </c>
      <c r="H44" s="24">
        <v>125056571</v>
      </c>
      <c r="I44" s="24">
        <v>828302318</v>
      </c>
      <c r="J44" s="24">
        <v>1433877549</v>
      </c>
      <c r="K44" s="24">
        <v>499494957</v>
      </c>
      <c r="L44" s="24">
        <v>561846985</v>
      </c>
      <c r="M44" s="24">
        <v>506781263</v>
      </c>
      <c r="N44" s="24">
        <v>1568123205</v>
      </c>
      <c r="O44" s="24">
        <v>498081833</v>
      </c>
      <c r="P44" s="24">
        <v>521332593</v>
      </c>
      <c r="Q44" s="24">
        <v>123945984</v>
      </c>
      <c r="R44" s="24">
        <v>1143360410</v>
      </c>
      <c r="S44" s="24"/>
      <c r="T44" s="24"/>
      <c r="U44" s="24"/>
      <c r="V44" s="24"/>
      <c r="W44" s="24">
        <v>4145361164</v>
      </c>
      <c r="X44" s="24">
        <v>4954060071</v>
      </c>
      <c r="Y44" s="24">
        <v>-808698907</v>
      </c>
      <c r="Z44" s="6">
        <v>-16.32</v>
      </c>
      <c r="AA44" s="22">
        <v>6605413762</v>
      </c>
    </row>
    <row r="45" spans="1:27" ht="12.75">
      <c r="A45" s="5" t="s">
        <v>48</v>
      </c>
      <c r="B45" s="3"/>
      <c r="C45" s="25">
        <v>1039704040</v>
      </c>
      <c r="D45" s="25"/>
      <c r="E45" s="26">
        <v>1060345976</v>
      </c>
      <c r="F45" s="27">
        <v>1056767274</v>
      </c>
      <c r="G45" s="27">
        <v>46513024</v>
      </c>
      <c r="H45" s="27">
        <v>84054010</v>
      </c>
      <c r="I45" s="27">
        <v>98303864</v>
      </c>
      <c r="J45" s="27">
        <v>228870898</v>
      </c>
      <c r="K45" s="27">
        <v>100938677</v>
      </c>
      <c r="L45" s="27">
        <v>84117394</v>
      </c>
      <c r="M45" s="27">
        <v>91192765</v>
      </c>
      <c r="N45" s="27">
        <v>276248836</v>
      </c>
      <c r="O45" s="27">
        <v>85023158</v>
      </c>
      <c r="P45" s="27">
        <v>85390969</v>
      </c>
      <c r="Q45" s="27">
        <v>113689049</v>
      </c>
      <c r="R45" s="27">
        <v>284103176</v>
      </c>
      <c r="S45" s="27"/>
      <c r="T45" s="27"/>
      <c r="U45" s="27"/>
      <c r="V45" s="27"/>
      <c r="W45" s="27">
        <v>789222910</v>
      </c>
      <c r="X45" s="27">
        <v>792574983</v>
      </c>
      <c r="Y45" s="27">
        <v>-3352073</v>
      </c>
      <c r="Z45" s="7">
        <v>-0.42</v>
      </c>
      <c r="AA45" s="25">
        <v>1056767274</v>
      </c>
    </row>
    <row r="46" spans="1:27" ht="12.75">
      <c r="A46" s="5" t="s">
        <v>49</v>
      </c>
      <c r="B46" s="3"/>
      <c r="C46" s="22">
        <v>1173294097</v>
      </c>
      <c r="D46" s="22"/>
      <c r="E46" s="23">
        <v>1355869031</v>
      </c>
      <c r="F46" s="24">
        <v>1240348863</v>
      </c>
      <c r="G46" s="24">
        <v>62554266</v>
      </c>
      <c r="H46" s="24">
        <v>89956799</v>
      </c>
      <c r="I46" s="24">
        <v>96511244</v>
      </c>
      <c r="J46" s="24">
        <v>249022309</v>
      </c>
      <c r="K46" s="24">
        <v>121054501</v>
      </c>
      <c r="L46" s="24">
        <v>80465272</v>
      </c>
      <c r="M46" s="24">
        <v>131311637</v>
      </c>
      <c r="N46" s="24">
        <v>332831410</v>
      </c>
      <c r="O46" s="24">
        <v>102018469</v>
      </c>
      <c r="P46" s="24">
        <v>93038002</v>
      </c>
      <c r="Q46" s="24">
        <v>84744521</v>
      </c>
      <c r="R46" s="24">
        <v>279800992</v>
      </c>
      <c r="S46" s="24"/>
      <c r="T46" s="24"/>
      <c r="U46" s="24"/>
      <c r="V46" s="24"/>
      <c r="W46" s="24">
        <v>861654711</v>
      </c>
      <c r="X46" s="24">
        <v>930261456</v>
      </c>
      <c r="Y46" s="24">
        <v>-68606745</v>
      </c>
      <c r="Z46" s="6">
        <v>-7.37</v>
      </c>
      <c r="AA46" s="22">
        <v>1240348863</v>
      </c>
    </row>
    <row r="47" spans="1:27" ht="12.75">
      <c r="A47" s="2" t="s">
        <v>50</v>
      </c>
      <c r="B47" s="8" t="s">
        <v>51</v>
      </c>
      <c r="C47" s="19">
        <v>255781442</v>
      </c>
      <c r="D47" s="19"/>
      <c r="E47" s="20">
        <v>275105221</v>
      </c>
      <c r="F47" s="21">
        <v>276610129</v>
      </c>
      <c r="G47" s="21">
        <v>21772327</v>
      </c>
      <c r="H47" s="21">
        <v>23306810</v>
      </c>
      <c r="I47" s="21">
        <v>23603077</v>
      </c>
      <c r="J47" s="21">
        <v>68682214</v>
      </c>
      <c r="K47" s="21">
        <v>23362309</v>
      </c>
      <c r="L47" s="21">
        <v>23249688</v>
      </c>
      <c r="M47" s="21">
        <v>24608597</v>
      </c>
      <c r="N47" s="21">
        <v>71220594</v>
      </c>
      <c r="O47" s="21">
        <v>22787201</v>
      </c>
      <c r="P47" s="21">
        <v>22187597</v>
      </c>
      <c r="Q47" s="21">
        <v>24422517</v>
      </c>
      <c r="R47" s="21">
        <v>69397315</v>
      </c>
      <c r="S47" s="21"/>
      <c r="T47" s="21"/>
      <c r="U47" s="21"/>
      <c r="V47" s="21"/>
      <c r="W47" s="21">
        <v>209300123</v>
      </c>
      <c r="X47" s="21">
        <v>207457218</v>
      </c>
      <c r="Y47" s="21">
        <v>1842905</v>
      </c>
      <c r="Z47" s="4">
        <v>0.89</v>
      </c>
      <c r="AA47" s="19">
        <v>276610129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38034218465</v>
      </c>
      <c r="D48" s="40">
        <f>+D28+D32+D38+D42+D47</f>
        <v>0</v>
      </c>
      <c r="E48" s="41">
        <f t="shared" si="9"/>
        <v>38806031211</v>
      </c>
      <c r="F48" s="42">
        <f t="shared" si="9"/>
        <v>39871857910</v>
      </c>
      <c r="G48" s="42">
        <f t="shared" si="9"/>
        <v>3229583616</v>
      </c>
      <c r="H48" s="42">
        <f t="shared" si="9"/>
        <v>3061658734</v>
      </c>
      <c r="I48" s="42">
        <f t="shared" si="9"/>
        <v>3258982601</v>
      </c>
      <c r="J48" s="42">
        <f t="shared" si="9"/>
        <v>9550224951</v>
      </c>
      <c r="K48" s="42">
        <f t="shared" si="9"/>
        <v>3233660992</v>
      </c>
      <c r="L48" s="42">
        <f t="shared" si="9"/>
        <v>2995374093</v>
      </c>
      <c r="M48" s="42">
        <f t="shared" si="9"/>
        <v>2916244153</v>
      </c>
      <c r="N48" s="42">
        <f t="shared" si="9"/>
        <v>9145279238</v>
      </c>
      <c r="O48" s="42">
        <f t="shared" si="9"/>
        <v>2940444948</v>
      </c>
      <c r="P48" s="42">
        <f t="shared" si="9"/>
        <v>2959293307</v>
      </c>
      <c r="Q48" s="42">
        <f t="shared" si="9"/>
        <v>1469213732</v>
      </c>
      <c r="R48" s="42">
        <f t="shared" si="9"/>
        <v>7368951987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26064456176</v>
      </c>
      <c r="X48" s="42">
        <f t="shared" si="9"/>
        <v>29903885280</v>
      </c>
      <c r="Y48" s="42">
        <f t="shared" si="9"/>
        <v>-3839429104</v>
      </c>
      <c r="Z48" s="43">
        <f>+IF(X48&lt;&gt;0,+(Y48/X48)*100,0)</f>
        <v>-12.839231651841063</v>
      </c>
      <c r="AA48" s="40">
        <f>+AA28+AA32+AA38+AA42+AA47</f>
        <v>39871857910</v>
      </c>
    </row>
    <row r="49" spans="1:27" ht="12.75">
      <c r="A49" s="14" t="s">
        <v>65</v>
      </c>
      <c r="B49" s="15"/>
      <c r="C49" s="44">
        <f aca="true" t="shared" si="10" ref="C49:Y49">+C25-C48</f>
        <v>-793278506</v>
      </c>
      <c r="D49" s="44">
        <f>+D25-D48</f>
        <v>0</v>
      </c>
      <c r="E49" s="45">
        <f t="shared" si="10"/>
        <v>2784944210</v>
      </c>
      <c r="F49" s="46">
        <f t="shared" si="10"/>
        <v>2727573701</v>
      </c>
      <c r="G49" s="46">
        <f t="shared" si="10"/>
        <v>1041954660</v>
      </c>
      <c r="H49" s="46">
        <f t="shared" si="10"/>
        <v>736905742</v>
      </c>
      <c r="I49" s="46">
        <f t="shared" si="10"/>
        <v>-283115686</v>
      </c>
      <c r="J49" s="46">
        <f t="shared" si="10"/>
        <v>1495744716</v>
      </c>
      <c r="K49" s="46">
        <f t="shared" si="10"/>
        <v>-388576950</v>
      </c>
      <c r="L49" s="46">
        <f t="shared" si="10"/>
        <v>-256144012</v>
      </c>
      <c r="M49" s="46">
        <f t="shared" si="10"/>
        <v>1572528257</v>
      </c>
      <c r="N49" s="46">
        <f t="shared" si="10"/>
        <v>927807295</v>
      </c>
      <c r="O49" s="46">
        <f t="shared" si="10"/>
        <v>-287456663</v>
      </c>
      <c r="P49" s="46">
        <f t="shared" si="10"/>
        <v>-186869185</v>
      </c>
      <c r="Q49" s="46">
        <f t="shared" si="10"/>
        <v>588346290</v>
      </c>
      <c r="R49" s="46">
        <f t="shared" si="10"/>
        <v>114020442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2537572453</v>
      </c>
      <c r="X49" s="46">
        <f>IF(F25=F48,0,X25-X48)</f>
        <v>2045687724</v>
      </c>
      <c r="Y49" s="46">
        <f t="shared" si="10"/>
        <v>491884729</v>
      </c>
      <c r="Z49" s="47">
        <f>+IF(X49&lt;&gt;0,+(Y49/X49)*100,0)</f>
        <v>24.04495677562173</v>
      </c>
      <c r="AA49" s="44">
        <f>+AA25-AA48</f>
        <v>2727573701</v>
      </c>
    </row>
    <row r="50" spans="1:27" ht="12.75">
      <c r="A50" s="16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68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69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21472430037</v>
      </c>
      <c r="F5" s="21">
        <f t="shared" si="0"/>
        <v>42934777993</v>
      </c>
      <c r="G5" s="21">
        <f t="shared" si="0"/>
        <v>4754420548</v>
      </c>
      <c r="H5" s="21">
        <f t="shared" si="0"/>
        <v>2859747161</v>
      </c>
      <c r="I5" s="21">
        <f t="shared" si="0"/>
        <v>2965025149</v>
      </c>
      <c r="J5" s="21">
        <f t="shared" si="0"/>
        <v>10579192858</v>
      </c>
      <c r="K5" s="21">
        <f t="shared" si="0"/>
        <v>3117114344</v>
      </c>
      <c r="L5" s="21">
        <f t="shared" si="0"/>
        <v>3166222420</v>
      </c>
      <c r="M5" s="21">
        <f t="shared" si="0"/>
        <v>4762591586</v>
      </c>
      <c r="N5" s="21">
        <f t="shared" si="0"/>
        <v>11045928350</v>
      </c>
      <c r="O5" s="21">
        <f t="shared" si="0"/>
        <v>3495580930</v>
      </c>
      <c r="P5" s="21">
        <f t="shared" si="0"/>
        <v>3137362888</v>
      </c>
      <c r="Q5" s="21">
        <f t="shared" si="0"/>
        <v>4839927235</v>
      </c>
      <c r="R5" s="21">
        <f t="shared" si="0"/>
        <v>11472871053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33097992261</v>
      </c>
      <c r="X5" s="21">
        <f t="shared" si="0"/>
        <v>33390717489</v>
      </c>
      <c r="Y5" s="21">
        <f t="shared" si="0"/>
        <v>-292725228</v>
      </c>
      <c r="Z5" s="4">
        <f>+IF(X5&lt;&gt;0,+(Y5/X5)*100,0)</f>
        <v>-0.8766664810255524</v>
      </c>
      <c r="AA5" s="19">
        <f>SUM(AA6:AA8)</f>
        <v>42934777993</v>
      </c>
    </row>
    <row r="6" spans="1:27" ht="12.75">
      <c r="A6" s="5" t="s">
        <v>32</v>
      </c>
      <c r="B6" s="3"/>
      <c r="C6" s="22"/>
      <c r="D6" s="22"/>
      <c r="E6" s="23">
        <v>158004</v>
      </c>
      <c r="F6" s="24">
        <v>1338798000</v>
      </c>
      <c r="G6" s="24">
        <v>53552517</v>
      </c>
      <c r="H6" s="24">
        <v>84973706</v>
      </c>
      <c r="I6" s="24">
        <v>74249537</v>
      </c>
      <c r="J6" s="24">
        <v>212775760</v>
      </c>
      <c r="K6" s="24">
        <v>32387607</v>
      </c>
      <c r="L6" s="24">
        <v>43941423</v>
      </c>
      <c r="M6" s="24">
        <v>93796922</v>
      </c>
      <c r="N6" s="24">
        <v>170125952</v>
      </c>
      <c r="O6" s="24">
        <v>5829336</v>
      </c>
      <c r="P6" s="24">
        <v>70450108</v>
      </c>
      <c r="Q6" s="24">
        <v>97156002</v>
      </c>
      <c r="R6" s="24">
        <v>173435446</v>
      </c>
      <c r="S6" s="24"/>
      <c r="T6" s="24"/>
      <c r="U6" s="24"/>
      <c r="V6" s="24"/>
      <c r="W6" s="24">
        <v>556337158</v>
      </c>
      <c r="X6" s="24">
        <v>1112321000</v>
      </c>
      <c r="Y6" s="24">
        <v>-555983842</v>
      </c>
      <c r="Z6" s="6">
        <v>-49.98</v>
      </c>
      <c r="AA6" s="22">
        <v>1338798000</v>
      </c>
    </row>
    <row r="7" spans="1:27" ht="12.75">
      <c r="A7" s="5" t="s">
        <v>33</v>
      </c>
      <c r="B7" s="3"/>
      <c r="C7" s="25"/>
      <c r="D7" s="25"/>
      <c r="E7" s="26">
        <v>21472272033</v>
      </c>
      <c r="F7" s="27">
        <v>41595979993</v>
      </c>
      <c r="G7" s="27">
        <v>4700868031</v>
      </c>
      <c r="H7" s="27">
        <v>2774773455</v>
      </c>
      <c r="I7" s="27">
        <v>2890775612</v>
      </c>
      <c r="J7" s="27">
        <v>10366417098</v>
      </c>
      <c r="K7" s="27">
        <v>3084726737</v>
      </c>
      <c r="L7" s="27">
        <v>3122280997</v>
      </c>
      <c r="M7" s="27">
        <v>4668794664</v>
      </c>
      <c r="N7" s="27">
        <v>10875802398</v>
      </c>
      <c r="O7" s="27">
        <v>3489751594</v>
      </c>
      <c r="P7" s="27">
        <v>3066912780</v>
      </c>
      <c r="Q7" s="27">
        <v>4742771233</v>
      </c>
      <c r="R7" s="27">
        <v>11299435607</v>
      </c>
      <c r="S7" s="27"/>
      <c r="T7" s="27"/>
      <c r="U7" s="27"/>
      <c r="V7" s="27"/>
      <c r="W7" s="27">
        <v>32541655103</v>
      </c>
      <c r="X7" s="27">
        <v>32278396489</v>
      </c>
      <c r="Y7" s="27">
        <v>263258614</v>
      </c>
      <c r="Z7" s="7">
        <v>0.82</v>
      </c>
      <c r="AA7" s="25">
        <v>41595979993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3340500333</v>
      </c>
      <c r="F9" s="21">
        <f t="shared" si="1"/>
        <v>1961810145</v>
      </c>
      <c r="G9" s="21">
        <f t="shared" si="1"/>
        <v>440156282</v>
      </c>
      <c r="H9" s="21">
        <f t="shared" si="1"/>
        <v>625095401</v>
      </c>
      <c r="I9" s="21">
        <f t="shared" si="1"/>
        <v>642786682</v>
      </c>
      <c r="J9" s="21">
        <f t="shared" si="1"/>
        <v>1708038365</v>
      </c>
      <c r="K9" s="21">
        <f t="shared" si="1"/>
        <v>190195143</v>
      </c>
      <c r="L9" s="21">
        <f t="shared" si="1"/>
        <v>701286070</v>
      </c>
      <c r="M9" s="21">
        <f t="shared" si="1"/>
        <v>508460035</v>
      </c>
      <c r="N9" s="21">
        <f t="shared" si="1"/>
        <v>1399941248</v>
      </c>
      <c r="O9" s="21">
        <f t="shared" si="1"/>
        <v>162219913</v>
      </c>
      <c r="P9" s="21">
        <f t="shared" si="1"/>
        <v>89140215</v>
      </c>
      <c r="Q9" s="21">
        <f t="shared" si="1"/>
        <v>42010852</v>
      </c>
      <c r="R9" s="21">
        <f t="shared" si="1"/>
        <v>293370980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3401350593</v>
      </c>
      <c r="X9" s="21">
        <f t="shared" si="1"/>
        <v>1387694288</v>
      </c>
      <c r="Y9" s="21">
        <f t="shared" si="1"/>
        <v>2013656305</v>
      </c>
      <c r="Z9" s="4">
        <f>+IF(X9&lt;&gt;0,+(Y9/X9)*100,0)</f>
        <v>145.1080632393581</v>
      </c>
      <c r="AA9" s="19">
        <f>SUM(AA10:AA14)</f>
        <v>1961810145</v>
      </c>
    </row>
    <row r="10" spans="1:27" ht="12.75">
      <c r="A10" s="5" t="s">
        <v>36</v>
      </c>
      <c r="B10" s="3"/>
      <c r="C10" s="22"/>
      <c r="D10" s="22"/>
      <c r="E10" s="23">
        <v>140048024</v>
      </c>
      <c r="F10" s="24">
        <v>266426122</v>
      </c>
      <c r="G10" s="24">
        <v>433430727</v>
      </c>
      <c r="H10" s="24">
        <v>428063090</v>
      </c>
      <c r="I10" s="24">
        <v>424362489</v>
      </c>
      <c r="J10" s="24">
        <v>1285856306</v>
      </c>
      <c r="K10" s="24">
        <v>17829420</v>
      </c>
      <c r="L10" s="24">
        <v>499226150</v>
      </c>
      <c r="M10" s="24">
        <v>476948589</v>
      </c>
      <c r="N10" s="24">
        <v>994004159</v>
      </c>
      <c r="O10" s="24">
        <v>12862503</v>
      </c>
      <c r="P10" s="24">
        <v>5709259</v>
      </c>
      <c r="Q10" s="24">
        <v>8135055</v>
      </c>
      <c r="R10" s="24">
        <v>26706817</v>
      </c>
      <c r="S10" s="24"/>
      <c r="T10" s="24"/>
      <c r="U10" s="24"/>
      <c r="V10" s="24"/>
      <c r="W10" s="24">
        <v>2306567282</v>
      </c>
      <c r="X10" s="24">
        <v>210056571</v>
      </c>
      <c r="Y10" s="24">
        <v>2096510711</v>
      </c>
      <c r="Z10" s="6">
        <v>998.07</v>
      </c>
      <c r="AA10" s="22">
        <v>266426122</v>
      </c>
    </row>
    <row r="11" spans="1:27" ht="12.75">
      <c r="A11" s="5" t="s">
        <v>37</v>
      </c>
      <c r="B11" s="3"/>
      <c r="C11" s="22"/>
      <c r="D11" s="22"/>
      <c r="E11" s="23">
        <v>97905342</v>
      </c>
      <c r="F11" s="24">
        <v>42472496</v>
      </c>
      <c r="G11" s="24">
        <v>1225591</v>
      </c>
      <c r="H11" s="24">
        <v>756072</v>
      </c>
      <c r="I11" s="24">
        <v>1022048</v>
      </c>
      <c r="J11" s="24">
        <v>3003711</v>
      </c>
      <c r="K11" s="24">
        <v>2109371</v>
      </c>
      <c r="L11" s="24">
        <v>995845</v>
      </c>
      <c r="M11" s="24">
        <v>1074873</v>
      </c>
      <c r="N11" s="24">
        <v>4180089</v>
      </c>
      <c r="O11" s="24">
        <v>1386967</v>
      </c>
      <c r="P11" s="24">
        <v>877145</v>
      </c>
      <c r="Q11" s="24">
        <v>-71266</v>
      </c>
      <c r="R11" s="24">
        <v>2192846</v>
      </c>
      <c r="S11" s="24"/>
      <c r="T11" s="24"/>
      <c r="U11" s="24"/>
      <c r="V11" s="24"/>
      <c r="W11" s="24">
        <v>9376646</v>
      </c>
      <c r="X11" s="24">
        <v>31801104</v>
      </c>
      <c r="Y11" s="24">
        <v>-22424458</v>
      </c>
      <c r="Z11" s="6">
        <v>-70.51</v>
      </c>
      <c r="AA11" s="22">
        <v>42472496</v>
      </c>
    </row>
    <row r="12" spans="1:27" ht="12.75">
      <c r="A12" s="5" t="s">
        <v>38</v>
      </c>
      <c r="B12" s="3"/>
      <c r="C12" s="22"/>
      <c r="D12" s="22"/>
      <c r="E12" s="23">
        <v>1458840992</v>
      </c>
      <c r="F12" s="24">
        <v>1055564000</v>
      </c>
      <c r="G12" s="24">
        <v>4495251</v>
      </c>
      <c r="H12" s="24">
        <v>154205639</v>
      </c>
      <c r="I12" s="24">
        <v>194784984</v>
      </c>
      <c r="J12" s="24">
        <v>353485874</v>
      </c>
      <c r="K12" s="24">
        <v>128275627</v>
      </c>
      <c r="L12" s="24">
        <v>168746805</v>
      </c>
      <c r="M12" s="24">
        <v>3579356</v>
      </c>
      <c r="N12" s="24">
        <v>300601788</v>
      </c>
      <c r="O12" s="24">
        <v>114644113</v>
      </c>
      <c r="P12" s="24">
        <v>59359545</v>
      </c>
      <c r="Q12" s="24">
        <v>6013626</v>
      </c>
      <c r="R12" s="24">
        <v>180017284</v>
      </c>
      <c r="S12" s="24"/>
      <c r="T12" s="24"/>
      <c r="U12" s="24"/>
      <c r="V12" s="24"/>
      <c r="W12" s="24">
        <v>834104946</v>
      </c>
      <c r="X12" s="24">
        <v>791975872</v>
      </c>
      <c r="Y12" s="24">
        <v>42129074</v>
      </c>
      <c r="Z12" s="6">
        <v>5.32</v>
      </c>
      <c r="AA12" s="22">
        <v>1055564000</v>
      </c>
    </row>
    <row r="13" spans="1:27" ht="12.75">
      <c r="A13" s="5" t="s">
        <v>39</v>
      </c>
      <c r="B13" s="3"/>
      <c r="C13" s="22"/>
      <c r="D13" s="22"/>
      <c r="E13" s="23">
        <v>1450925975</v>
      </c>
      <c r="F13" s="24">
        <v>535889527</v>
      </c>
      <c r="G13" s="24">
        <v>21097271</v>
      </c>
      <c r="H13" s="24">
        <v>21978042</v>
      </c>
      <c r="I13" s="24">
        <v>22617161</v>
      </c>
      <c r="J13" s="24">
        <v>65692474</v>
      </c>
      <c r="K13" s="24">
        <v>24196693</v>
      </c>
      <c r="L13" s="24">
        <v>25954939</v>
      </c>
      <c r="M13" s="24">
        <v>19914946</v>
      </c>
      <c r="N13" s="24">
        <v>70066578</v>
      </c>
      <c r="O13" s="24">
        <v>23271510</v>
      </c>
      <c r="P13" s="24">
        <v>23194266</v>
      </c>
      <c r="Q13" s="24">
        <v>27223550</v>
      </c>
      <c r="R13" s="24">
        <v>73689326</v>
      </c>
      <c r="S13" s="24"/>
      <c r="T13" s="24"/>
      <c r="U13" s="24"/>
      <c r="V13" s="24"/>
      <c r="W13" s="24">
        <v>209448378</v>
      </c>
      <c r="X13" s="24">
        <v>299518741</v>
      </c>
      <c r="Y13" s="24">
        <v>-90070363</v>
      </c>
      <c r="Z13" s="6">
        <v>-30.07</v>
      </c>
      <c r="AA13" s="22">
        <v>535889527</v>
      </c>
    </row>
    <row r="14" spans="1:27" ht="12.75">
      <c r="A14" s="5" t="s">
        <v>40</v>
      </c>
      <c r="B14" s="3"/>
      <c r="C14" s="25"/>
      <c r="D14" s="25"/>
      <c r="E14" s="26">
        <v>192780000</v>
      </c>
      <c r="F14" s="27">
        <v>61458000</v>
      </c>
      <c r="G14" s="27">
        <v>-20092558</v>
      </c>
      <c r="H14" s="27">
        <v>20092558</v>
      </c>
      <c r="I14" s="27"/>
      <c r="J14" s="27"/>
      <c r="K14" s="27">
        <v>17784032</v>
      </c>
      <c r="L14" s="27">
        <v>6362331</v>
      </c>
      <c r="M14" s="27">
        <v>6942271</v>
      </c>
      <c r="N14" s="27">
        <v>31088634</v>
      </c>
      <c r="O14" s="27">
        <v>10054820</v>
      </c>
      <c r="P14" s="27"/>
      <c r="Q14" s="27">
        <v>709887</v>
      </c>
      <c r="R14" s="27">
        <v>10764707</v>
      </c>
      <c r="S14" s="27"/>
      <c r="T14" s="27"/>
      <c r="U14" s="27"/>
      <c r="V14" s="27"/>
      <c r="W14" s="27">
        <v>41853341</v>
      </c>
      <c r="X14" s="27">
        <v>54342000</v>
      </c>
      <c r="Y14" s="27">
        <v>-12488659</v>
      </c>
      <c r="Z14" s="7">
        <v>-22.98</v>
      </c>
      <c r="AA14" s="25">
        <v>61458000</v>
      </c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3104329319</v>
      </c>
      <c r="F15" s="21">
        <f t="shared" si="2"/>
        <v>2857098200</v>
      </c>
      <c r="G15" s="21">
        <f t="shared" si="2"/>
        <v>60987894</v>
      </c>
      <c r="H15" s="21">
        <f t="shared" si="2"/>
        <v>31353314</v>
      </c>
      <c r="I15" s="21">
        <f t="shared" si="2"/>
        <v>202539467</v>
      </c>
      <c r="J15" s="21">
        <f t="shared" si="2"/>
        <v>294880675</v>
      </c>
      <c r="K15" s="21">
        <f t="shared" si="2"/>
        <v>155987193</v>
      </c>
      <c r="L15" s="21">
        <f t="shared" si="2"/>
        <v>156421554</v>
      </c>
      <c r="M15" s="21">
        <f t="shared" si="2"/>
        <v>196171668</v>
      </c>
      <c r="N15" s="21">
        <f t="shared" si="2"/>
        <v>508580415</v>
      </c>
      <c r="O15" s="21">
        <f t="shared" si="2"/>
        <v>13045594</v>
      </c>
      <c r="P15" s="21">
        <f t="shared" si="2"/>
        <v>158064667</v>
      </c>
      <c r="Q15" s="21">
        <f t="shared" si="2"/>
        <v>72345421</v>
      </c>
      <c r="R15" s="21">
        <f t="shared" si="2"/>
        <v>243455682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1046916772</v>
      </c>
      <c r="X15" s="21">
        <f t="shared" si="2"/>
        <v>1771981900</v>
      </c>
      <c r="Y15" s="21">
        <f t="shared" si="2"/>
        <v>-725065128</v>
      </c>
      <c r="Z15" s="4">
        <f>+IF(X15&lt;&gt;0,+(Y15/X15)*100,0)</f>
        <v>-40.91831457194907</v>
      </c>
      <c r="AA15" s="19">
        <f>SUM(AA16:AA18)</f>
        <v>2857098200</v>
      </c>
    </row>
    <row r="16" spans="1:27" ht="12.75">
      <c r="A16" s="5" t="s">
        <v>42</v>
      </c>
      <c r="B16" s="3"/>
      <c r="C16" s="22"/>
      <c r="D16" s="22"/>
      <c r="E16" s="23">
        <v>872368974</v>
      </c>
      <c r="F16" s="24">
        <v>470703000</v>
      </c>
      <c r="G16" s="24">
        <v>6292589</v>
      </c>
      <c r="H16" s="24">
        <v>7880292</v>
      </c>
      <c r="I16" s="24">
        <v>11151246</v>
      </c>
      <c r="J16" s="24">
        <v>25324127</v>
      </c>
      <c r="K16" s="24">
        <v>42460352</v>
      </c>
      <c r="L16" s="24">
        <v>29855553</v>
      </c>
      <c r="M16" s="24">
        <v>43204954</v>
      </c>
      <c r="N16" s="24">
        <v>115520859</v>
      </c>
      <c r="O16" s="24">
        <v>8454967</v>
      </c>
      <c r="P16" s="24">
        <v>24450786</v>
      </c>
      <c r="Q16" s="24">
        <v>20452966</v>
      </c>
      <c r="R16" s="24">
        <v>53358719</v>
      </c>
      <c r="S16" s="24"/>
      <c r="T16" s="24"/>
      <c r="U16" s="24"/>
      <c r="V16" s="24"/>
      <c r="W16" s="24">
        <v>194203705</v>
      </c>
      <c r="X16" s="24">
        <v>299201097</v>
      </c>
      <c r="Y16" s="24">
        <v>-104997392</v>
      </c>
      <c r="Z16" s="6">
        <v>-35.09</v>
      </c>
      <c r="AA16" s="22">
        <v>470703000</v>
      </c>
    </row>
    <row r="17" spans="1:27" ht="12.75">
      <c r="A17" s="5" t="s">
        <v>43</v>
      </c>
      <c r="B17" s="3"/>
      <c r="C17" s="22"/>
      <c r="D17" s="22"/>
      <c r="E17" s="23">
        <v>2156610345</v>
      </c>
      <c r="F17" s="24">
        <v>2384942200</v>
      </c>
      <c r="G17" s="24">
        <v>54553108</v>
      </c>
      <c r="H17" s="24">
        <v>23340919</v>
      </c>
      <c r="I17" s="24">
        <v>191286072</v>
      </c>
      <c r="J17" s="24">
        <v>269180099</v>
      </c>
      <c r="K17" s="24">
        <v>113231123</v>
      </c>
      <c r="L17" s="24">
        <v>126444504</v>
      </c>
      <c r="M17" s="24">
        <v>152892932</v>
      </c>
      <c r="N17" s="24">
        <v>392568559</v>
      </c>
      <c r="O17" s="24">
        <v>4488181</v>
      </c>
      <c r="P17" s="24">
        <v>133468144</v>
      </c>
      <c r="Q17" s="24">
        <v>51786716</v>
      </c>
      <c r="R17" s="24">
        <v>189743041</v>
      </c>
      <c r="S17" s="24"/>
      <c r="T17" s="24"/>
      <c r="U17" s="24"/>
      <c r="V17" s="24"/>
      <c r="W17" s="24">
        <v>851491699</v>
      </c>
      <c r="X17" s="24">
        <v>1471687053</v>
      </c>
      <c r="Y17" s="24">
        <v>-620195354</v>
      </c>
      <c r="Z17" s="6">
        <v>-42.14</v>
      </c>
      <c r="AA17" s="22">
        <v>2384942200</v>
      </c>
    </row>
    <row r="18" spans="1:27" ht="12.75">
      <c r="A18" s="5" t="s">
        <v>44</v>
      </c>
      <c r="B18" s="3"/>
      <c r="C18" s="22"/>
      <c r="D18" s="22"/>
      <c r="E18" s="23">
        <v>75350000</v>
      </c>
      <c r="F18" s="24">
        <v>1453000</v>
      </c>
      <c r="G18" s="24">
        <v>142197</v>
      </c>
      <c r="H18" s="24">
        <v>132103</v>
      </c>
      <c r="I18" s="24">
        <v>102149</v>
      </c>
      <c r="J18" s="24">
        <v>376449</v>
      </c>
      <c r="K18" s="24">
        <v>295718</v>
      </c>
      <c r="L18" s="24">
        <v>121497</v>
      </c>
      <c r="M18" s="24">
        <v>73782</v>
      </c>
      <c r="N18" s="24">
        <v>490997</v>
      </c>
      <c r="O18" s="24">
        <v>102446</v>
      </c>
      <c r="P18" s="24">
        <v>145737</v>
      </c>
      <c r="Q18" s="24">
        <v>105739</v>
      </c>
      <c r="R18" s="24">
        <v>353922</v>
      </c>
      <c r="S18" s="24"/>
      <c r="T18" s="24"/>
      <c r="U18" s="24"/>
      <c r="V18" s="24"/>
      <c r="W18" s="24">
        <v>1221368</v>
      </c>
      <c r="X18" s="24">
        <v>1093750</v>
      </c>
      <c r="Y18" s="24">
        <v>127618</v>
      </c>
      <c r="Z18" s="6">
        <v>11.67</v>
      </c>
      <c r="AA18" s="22">
        <v>1453000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32756125101</v>
      </c>
      <c r="F19" s="21">
        <f t="shared" si="3"/>
        <v>19433244327</v>
      </c>
      <c r="G19" s="21">
        <f t="shared" si="3"/>
        <v>1686686052</v>
      </c>
      <c r="H19" s="21">
        <f t="shared" si="3"/>
        <v>1781640991</v>
      </c>
      <c r="I19" s="21">
        <f t="shared" si="3"/>
        <v>1575586304</v>
      </c>
      <c r="J19" s="21">
        <f t="shared" si="3"/>
        <v>5043913347</v>
      </c>
      <c r="K19" s="21">
        <f t="shared" si="3"/>
        <v>1429770988</v>
      </c>
      <c r="L19" s="21">
        <f t="shared" si="3"/>
        <v>1572918319</v>
      </c>
      <c r="M19" s="21">
        <f t="shared" si="3"/>
        <v>1567964731</v>
      </c>
      <c r="N19" s="21">
        <f t="shared" si="3"/>
        <v>4570654038</v>
      </c>
      <c r="O19" s="21">
        <f t="shared" si="3"/>
        <v>1496660683</v>
      </c>
      <c r="P19" s="21">
        <f t="shared" si="3"/>
        <v>1509521629</v>
      </c>
      <c r="Q19" s="21">
        <f t="shared" si="3"/>
        <v>1471314481</v>
      </c>
      <c r="R19" s="21">
        <f t="shared" si="3"/>
        <v>4477496793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14092064178</v>
      </c>
      <c r="X19" s="21">
        <f t="shared" si="3"/>
        <v>14825316795</v>
      </c>
      <c r="Y19" s="21">
        <f t="shared" si="3"/>
        <v>-733252617</v>
      </c>
      <c r="Z19" s="4">
        <f>+IF(X19&lt;&gt;0,+(Y19/X19)*100,0)</f>
        <v>-4.945949062264203</v>
      </c>
      <c r="AA19" s="19">
        <f>SUM(AA20:AA23)</f>
        <v>19433244327</v>
      </c>
    </row>
    <row r="20" spans="1:27" ht="12.75">
      <c r="A20" s="5" t="s">
        <v>46</v>
      </c>
      <c r="B20" s="3"/>
      <c r="C20" s="22"/>
      <c r="D20" s="22"/>
      <c r="E20" s="23">
        <v>17766658107</v>
      </c>
      <c r="F20" s="24">
        <v>16838858246</v>
      </c>
      <c r="G20" s="24">
        <v>1462820354</v>
      </c>
      <c r="H20" s="24">
        <v>1557749761</v>
      </c>
      <c r="I20" s="24">
        <v>1357442953</v>
      </c>
      <c r="J20" s="24">
        <v>4378013068</v>
      </c>
      <c r="K20" s="24">
        <v>1217080888</v>
      </c>
      <c r="L20" s="24">
        <v>1344953709</v>
      </c>
      <c r="M20" s="24">
        <v>1346765167</v>
      </c>
      <c r="N20" s="24">
        <v>3908799764</v>
      </c>
      <c r="O20" s="24">
        <v>1276939361</v>
      </c>
      <c r="P20" s="24">
        <v>1289913915</v>
      </c>
      <c r="Q20" s="24">
        <v>1415934361</v>
      </c>
      <c r="R20" s="24">
        <v>3982787637</v>
      </c>
      <c r="S20" s="24"/>
      <c r="T20" s="24"/>
      <c r="U20" s="24"/>
      <c r="V20" s="24"/>
      <c r="W20" s="24">
        <v>12269600469</v>
      </c>
      <c r="X20" s="24">
        <v>12888385654</v>
      </c>
      <c r="Y20" s="24">
        <v>-618785185</v>
      </c>
      <c r="Z20" s="6">
        <v>-4.8</v>
      </c>
      <c r="AA20" s="22">
        <v>16838858246</v>
      </c>
    </row>
    <row r="21" spans="1:27" ht="12.75">
      <c r="A21" s="5" t="s">
        <v>47</v>
      </c>
      <c r="B21" s="3"/>
      <c r="C21" s="22"/>
      <c r="D21" s="22"/>
      <c r="E21" s="23">
        <v>7836034800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>
        <v>5224023198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>
        <v>1929408996</v>
      </c>
      <c r="F23" s="24">
        <v>2594386081</v>
      </c>
      <c r="G23" s="24">
        <v>223865698</v>
      </c>
      <c r="H23" s="24">
        <v>223891230</v>
      </c>
      <c r="I23" s="24">
        <v>218143351</v>
      </c>
      <c r="J23" s="24">
        <v>665900279</v>
      </c>
      <c r="K23" s="24">
        <v>212690100</v>
      </c>
      <c r="L23" s="24">
        <v>227964610</v>
      </c>
      <c r="M23" s="24">
        <v>221199564</v>
      </c>
      <c r="N23" s="24">
        <v>661854274</v>
      </c>
      <c r="O23" s="24">
        <v>219721322</v>
      </c>
      <c r="P23" s="24">
        <v>219607714</v>
      </c>
      <c r="Q23" s="24">
        <v>55380120</v>
      </c>
      <c r="R23" s="24">
        <v>494709156</v>
      </c>
      <c r="S23" s="24"/>
      <c r="T23" s="24"/>
      <c r="U23" s="24"/>
      <c r="V23" s="24"/>
      <c r="W23" s="24">
        <v>1822463709</v>
      </c>
      <c r="X23" s="24">
        <v>1936931141</v>
      </c>
      <c r="Y23" s="24">
        <v>-114467432</v>
      </c>
      <c r="Z23" s="6">
        <v>-5.91</v>
      </c>
      <c r="AA23" s="22">
        <v>2594386081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>
        <v>286416765</v>
      </c>
      <c r="G24" s="21">
        <v>-200644867</v>
      </c>
      <c r="H24" s="21">
        <v>-143202641</v>
      </c>
      <c r="I24" s="21">
        <v>-167700835</v>
      </c>
      <c r="J24" s="21">
        <v>-511548343</v>
      </c>
      <c r="K24" s="21">
        <v>64854733</v>
      </c>
      <c r="L24" s="21">
        <v>-189789309</v>
      </c>
      <c r="M24" s="21">
        <v>-192833055</v>
      </c>
      <c r="N24" s="21">
        <v>-317767631</v>
      </c>
      <c r="O24" s="21">
        <v>55830821</v>
      </c>
      <c r="P24" s="21">
        <v>54456195</v>
      </c>
      <c r="Q24" s="21">
        <v>37370256</v>
      </c>
      <c r="R24" s="21">
        <v>147657272</v>
      </c>
      <c r="S24" s="21"/>
      <c r="T24" s="21"/>
      <c r="U24" s="21"/>
      <c r="V24" s="21"/>
      <c r="W24" s="21">
        <v>-681658702</v>
      </c>
      <c r="X24" s="21">
        <v>214449865</v>
      </c>
      <c r="Y24" s="21">
        <v>-896108567</v>
      </c>
      <c r="Z24" s="4">
        <v>-417.86</v>
      </c>
      <c r="AA24" s="19">
        <v>286416765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60673384790</v>
      </c>
      <c r="F25" s="42">
        <f t="shared" si="4"/>
        <v>67473347430</v>
      </c>
      <c r="G25" s="42">
        <f t="shared" si="4"/>
        <v>6741605909</v>
      </c>
      <c r="H25" s="42">
        <f t="shared" si="4"/>
        <v>5154634226</v>
      </c>
      <c r="I25" s="42">
        <f t="shared" si="4"/>
        <v>5218236767</v>
      </c>
      <c r="J25" s="42">
        <f t="shared" si="4"/>
        <v>17114476902</v>
      </c>
      <c r="K25" s="42">
        <f t="shared" si="4"/>
        <v>4957922401</v>
      </c>
      <c r="L25" s="42">
        <f t="shared" si="4"/>
        <v>5407059054</v>
      </c>
      <c r="M25" s="42">
        <f t="shared" si="4"/>
        <v>6842354965</v>
      </c>
      <c r="N25" s="42">
        <f t="shared" si="4"/>
        <v>17207336420</v>
      </c>
      <c r="O25" s="42">
        <f t="shared" si="4"/>
        <v>5223337941</v>
      </c>
      <c r="P25" s="42">
        <f t="shared" si="4"/>
        <v>4948545594</v>
      </c>
      <c r="Q25" s="42">
        <f t="shared" si="4"/>
        <v>6462968245</v>
      </c>
      <c r="R25" s="42">
        <f t="shared" si="4"/>
        <v>16634851780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50956665102</v>
      </c>
      <c r="X25" s="42">
        <f t="shared" si="4"/>
        <v>51590160337</v>
      </c>
      <c r="Y25" s="42">
        <f t="shared" si="4"/>
        <v>-633495235</v>
      </c>
      <c r="Z25" s="43">
        <f>+IF(X25&lt;&gt;0,+(Y25/X25)*100,0)</f>
        <v>-1.2279381007189136</v>
      </c>
      <c r="AA25" s="40">
        <f>+AA5+AA9+AA15+AA19+AA24</f>
        <v>67473347430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9902022624</v>
      </c>
      <c r="F28" s="21">
        <f t="shared" si="5"/>
        <v>33400463532</v>
      </c>
      <c r="G28" s="21">
        <f t="shared" si="5"/>
        <v>1730287879</v>
      </c>
      <c r="H28" s="21">
        <f t="shared" si="5"/>
        <v>344305791</v>
      </c>
      <c r="I28" s="21">
        <f t="shared" si="5"/>
        <v>4249632076</v>
      </c>
      <c r="J28" s="21">
        <f t="shared" si="5"/>
        <v>6324225746</v>
      </c>
      <c r="K28" s="21">
        <f t="shared" si="5"/>
        <v>2046863128</v>
      </c>
      <c r="L28" s="21">
        <f t="shared" si="5"/>
        <v>2128316306</v>
      </c>
      <c r="M28" s="21">
        <f t="shared" si="5"/>
        <v>2480519694</v>
      </c>
      <c r="N28" s="21">
        <f t="shared" si="5"/>
        <v>6655699128</v>
      </c>
      <c r="O28" s="21">
        <f t="shared" si="5"/>
        <v>1929703316</v>
      </c>
      <c r="P28" s="21">
        <f t="shared" si="5"/>
        <v>2464508786</v>
      </c>
      <c r="Q28" s="21">
        <f t="shared" si="5"/>
        <v>2276018419</v>
      </c>
      <c r="R28" s="21">
        <f t="shared" si="5"/>
        <v>6670230521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19650155395</v>
      </c>
      <c r="X28" s="21">
        <f t="shared" si="5"/>
        <v>24765607863</v>
      </c>
      <c r="Y28" s="21">
        <f t="shared" si="5"/>
        <v>-5115452468</v>
      </c>
      <c r="Z28" s="4">
        <f>+IF(X28&lt;&gt;0,+(Y28/X28)*100,0)</f>
        <v>-20.655469053285476</v>
      </c>
      <c r="AA28" s="19">
        <f>SUM(AA29:AA31)</f>
        <v>33400463532</v>
      </c>
    </row>
    <row r="29" spans="1:27" ht="12.75">
      <c r="A29" s="5" t="s">
        <v>32</v>
      </c>
      <c r="B29" s="3"/>
      <c r="C29" s="22"/>
      <c r="D29" s="22"/>
      <c r="E29" s="23">
        <v>1831999989</v>
      </c>
      <c r="F29" s="24">
        <v>2911033445</v>
      </c>
      <c r="G29" s="24">
        <v>152942123</v>
      </c>
      <c r="H29" s="24">
        <v>141904957</v>
      </c>
      <c r="I29" s="24">
        <v>173072105</v>
      </c>
      <c r="J29" s="24">
        <v>467919185</v>
      </c>
      <c r="K29" s="24">
        <v>132680543</v>
      </c>
      <c r="L29" s="24">
        <v>198390019</v>
      </c>
      <c r="M29" s="24">
        <v>227944951</v>
      </c>
      <c r="N29" s="24">
        <v>559015513</v>
      </c>
      <c r="O29" s="24">
        <v>152481720</v>
      </c>
      <c r="P29" s="24">
        <v>206181675</v>
      </c>
      <c r="Q29" s="24">
        <v>196088761</v>
      </c>
      <c r="R29" s="24">
        <v>554752156</v>
      </c>
      <c r="S29" s="24"/>
      <c r="T29" s="24"/>
      <c r="U29" s="24"/>
      <c r="V29" s="24"/>
      <c r="W29" s="24">
        <v>1581686854</v>
      </c>
      <c r="X29" s="24">
        <v>2141360999</v>
      </c>
      <c r="Y29" s="24">
        <v>-559674145</v>
      </c>
      <c r="Z29" s="6">
        <v>-26.14</v>
      </c>
      <c r="AA29" s="22">
        <v>2911033445</v>
      </c>
    </row>
    <row r="30" spans="1:27" ht="12.75">
      <c r="A30" s="5" t="s">
        <v>33</v>
      </c>
      <c r="B30" s="3"/>
      <c r="C30" s="25"/>
      <c r="D30" s="25"/>
      <c r="E30" s="26">
        <v>7963588617</v>
      </c>
      <c r="F30" s="27">
        <v>30377187657</v>
      </c>
      <c r="G30" s="27">
        <v>1571125056</v>
      </c>
      <c r="H30" s="27">
        <v>191525774</v>
      </c>
      <c r="I30" s="27">
        <v>4069709552</v>
      </c>
      <c r="J30" s="27">
        <v>5832360382</v>
      </c>
      <c r="K30" s="27">
        <v>1907488764</v>
      </c>
      <c r="L30" s="27">
        <v>1923165350</v>
      </c>
      <c r="M30" s="27">
        <v>2247398903</v>
      </c>
      <c r="N30" s="27">
        <v>6078053017</v>
      </c>
      <c r="O30" s="27">
        <v>1766724112</v>
      </c>
      <c r="P30" s="27">
        <v>2255721860</v>
      </c>
      <c r="Q30" s="27">
        <v>2072502398</v>
      </c>
      <c r="R30" s="27">
        <v>6094948370</v>
      </c>
      <c r="S30" s="27"/>
      <c r="T30" s="27"/>
      <c r="U30" s="27"/>
      <c r="V30" s="27"/>
      <c r="W30" s="27">
        <v>18005361769</v>
      </c>
      <c r="X30" s="27">
        <v>22551611021</v>
      </c>
      <c r="Y30" s="27">
        <v>-4546249252</v>
      </c>
      <c r="Z30" s="7">
        <v>-20.16</v>
      </c>
      <c r="AA30" s="25">
        <v>30377187657</v>
      </c>
    </row>
    <row r="31" spans="1:27" ht="12.75">
      <c r="A31" s="5" t="s">
        <v>34</v>
      </c>
      <c r="B31" s="3"/>
      <c r="C31" s="22"/>
      <c r="D31" s="22"/>
      <c r="E31" s="23">
        <v>106434018</v>
      </c>
      <c r="F31" s="24">
        <v>112242430</v>
      </c>
      <c r="G31" s="24">
        <v>6220700</v>
      </c>
      <c r="H31" s="24">
        <v>10875060</v>
      </c>
      <c r="I31" s="24">
        <v>6850419</v>
      </c>
      <c r="J31" s="24">
        <v>23946179</v>
      </c>
      <c r="K31" s="24">
        <v>6693821</v>
      </c>
      <c r="L31" s="24">
        <v>6760937</v>
      </c>
      <c r="M31" s="24">
        <v>5175840</v>
      </c>
      <c r="N31" s="24">
        <v>18630598</v>
      </c>
      <c r="O31" s="24">
        <v>10497484</v>
      </c>
      <c r="P31" s="24">
        <v>2605251</v>
      </c>
      <c r="Q31" s="24">
        <v>7427260</v>
      </c>
      <c r="R31" s="24">
        <v>20529995</v>
      </c>
      <c r="S31" s="24"/>
      <c r="T31" s="24"/>
      <c r="U31" s="24"/>
      <c r="V31" s="24"/>
      <c r="W31" s="24">
        <v>63106772</v>
      </c>
      <c r="X31" s="24">
        <v>72635843</v>
      </c>
      <c r="Y31" s="24">
        <v>-9529071</v>
      </c>
      <c r="Z31" s="6">
        <v>-13.12</v>
      </c>
      <c r="AA31" s="22">
        <v>112242430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10949800997</v>
      </c>
      <c r="F32" s="21">
        <f t="shared" si="6"/>
        <v>7229687996</v>
      </c>
      <c r="G32" s="21">
        <f t="shared" si="6"/>
        <v>421466352</v>
      </c>
      <c r="H32" s="21">
        <f t="shared" si="6"/>
        <v>455769864</v>
      </c>
      <c r="I32" s="21">
        <f t="shared" si="6"/>
        <v>499656674</v>
      </c>
      <c r="J32" s="21">
        <f t="shared" si="6"/>
        <v>1376892890</v>
      </c>
      <c r="K32" s="21">
        <f t="shared" si="6"/>
        <v>437715825</v>
      </c>
      <c r="L32" s="21">
        <f t="shared" si="6"/>
        <v>629333772</v>
      </c>
      <c r="M32" s="21">
        <f t="shared" si="6"/>
        <v>508803946</v>
      </c>
      <c r="N32" s="21">
        <f t="shared" si="6"/>
        <v>1575853543</v>
      </c>
      <c r="O32" s="21">
        <f t="shared" si="6"/>
        <v>452927880</v>
      </c>
      <c r="P32" s="21">
        <f t="shared" si="6"/>
        <v>485931114</v>
      </c>
      <c r="Q32" s="21">
        <f t="shared" si="6"/>
        <v>488587360</v>
      </c>
      <c r="R32" s="21">
        <f t="shared" si="6"/>
        <v>1427446354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4380192787</v>
      </c>
      <c r="X32" s="21">
        <f t="shared" si="6"/>
        <v>5344257901</v>
      </c>
      <c r="Y32" s="21">
        <f t="shared" si="6"/>
        <v>-964065114</v>
      </c>
      <c r="Z32" s="4">
        <f>+IF(X32&lt;&gt;0,+(Y32/X32)*100,0)</f>
        <v>-18.03927003260092</v>
      </c>
      <c r="AA32" s="19">
        <f>SUM(AA33:AA37)</f>
        <v>7229687996</v>
      </c>
    </row>
    <row r="33" spans="1:27" ht="12.75">
      <c r="A33" s="5" t="s">
        <v>36</v>
      </c>
      <c r="B33" s="3"/>
      <c r="C33" s="22"/>
      <c r="D33" s="22"/>
      <c r="E33" s="23">
        <v>1724856039</v>
      </c>
      <c r="F33" s="24">
        <v>1275929432</v>
      </c>
      <c r="G33" s="24">
        <v>88407948</v>
      </c>
      <c r="H33" s="24">
        <v>74819375</v>
      </c>
      <c r="I33" s="24">
        <v>108513398</v>
      </c>
      <c r="J33" s="24">
        <v>271740721</v>
      </c>
      <c r="K33" s="24">
        <v>76318995</v>
      </c>
      <c r="L33" s="24">
        <v>112036474</v>
      </c>
      <c r="M33" s="24">
        <v>103056372</v>
      </c>
      <c r="N33" s="24">
        <v>291411841</v>
      </c>
      <c r="O33" s="24">
        <v>71244570</v>
      </c>
      <c r="P33" s="24">
        <v>81493383</v>
      </c>
      <c r="Q33" s="24">
        <v>96809060</v>
      </c>
      <c r="R33" s="24">
        <v>249547013</v>
      </c>
      <c r="S33" s="24"/>
      <c r="T33" s="24"/>
      <c r="U33" s="24"/>
      <c r="V33" s="24"/>
      <c r="W33" s="24">
        <v>812699575</v>
      </c>
      <c r="X33" s="24">
        <v>927453521</v>
      </c>
      <c r="Y33" s="24">
        <v>-114753946</v>
      </c>
      <c r="Z33" s="6">
        <v>-12.37</v>
      </c>
      <c r="AA33" s="22">
        <v>1275929432</v>
      </c>
    </row>
    <row r="34" spans="1:27" ht="12.75">
      <c r="A34" s="5" t="s">
        <v>37</v>
      </c>
      <c r="B34" s="3"/>
      <c r="C34" s="22"/>
      <c r="D34" s="22"/>
      <c r="E34" s="23">
        <v>1071715970</v>
      </c>
      <c r="F34" s="24">
        <v>349445938</v>
      </c>
      <c r="G34" s="24">
        <v>9446937</v>
      </c>
      <c r="H34" s="24">
        <v>33006161</v>
      </c>
      <c r="I34" s="24">
        <v>24129265</v>
      </c>
      <c r="J34" s="24">
        <v>66582363</v>
      </c>
      <c r="K34" s="24">
        <v>-24226650</v>
      </c>
      <c r="L34" s="24">
        <v>22045611</v>
      </c>
      <c r="M34" s="24">
        <v>17634544</v>
      </c>
      <c r="N34" s="24">
        <v>15453505</v>
      </c>
      <c r="O34" s="24">
        <v>15710740</v>
      </c>
      <c r="P34" s="24">
        <v>-3151157</v>
      </c>
      <c r="Q34" s="24">
        <v>19795554</v>
      </c>
      <c r="R34" s="24">
        <v>32355137</v>
      </c>
      <c r="S34" s="24"/>
      <c r="T34" s="24"/>
      <c r="U34" s="24"/>
      <c r="V34" s="24"/>
      <c r="W34" s="24">
        <v>114391005</v>
      </c>
      <c r="X34" s="24">
        <v>260109333</v>
      </c>
      <c r="Y34" s="24">
        <v>-145718328</v>
      </c>
      <c r="Z34" s="6">
        <v>-56.02</v>
      </c>
      <c r="AA34" s="22">
        <v>349445938</v>
      </c>
    </row>
    <row r="35" spans="1:27" ht="12.75">
      <c r="A35" s="5" t="s">
        <v>38</v>
      </c>
      <c r="B35" s="3"/>
      <c r="C35" s="22"/>
      <c r="D35" s="22"/>
      <c r="E35" s="23">
        <v>5553611886</v>
      </c>
      <c r="F35" s="24">
        <v>3040439125</v>
      </c>
      <c r="G35" s="24">
        <v>148261070</v>
      </c>
      <c r="H35" s="24">
        <v>136699343</v>
      </c>
      <c r="I35" s="24">
        <v>215189460</v>
      </c>
      <c r="J35" s="24">
        <v>500149873</v>
      </c>
      <c r="K35" s="24">
        <v>234611255</v>
      </c>
      <c r="L35" s="24">
        <v>278621094</v>
      </c>
      <c r="M35" s="24">
        <v>213634485</v>
      </c>
      <c r="N35" s="24">
        <v>726866834</v>
      </c>
      <c r="O35" s="24">
        <v>214251666</v>
      </c>
      <c r="P35" s="24">
        <v>209277582</v>
      </c>
      <c r="Q35" s="24">
        <v>216868931</v>
      </c>
      <c r="R35" s="24">
        <v>640398179</v>
      </c>
      <c r="S35" s="24"/>
      <c r="T35" s="24"/>
      <c r="U35" s="24"/>
      <c r="V35" s="24"/>
      <c r="W35" s="24">
        <v>1867414886</v>
      </c>
      <c r="X35" s="24">
        <v>2230037925</v>
      </c>
      <c r="Y35" s="24">
        <v>-362623039</v>
      </c>
      <c r="Z35" s="6">
        <v>-16.26</v>
      </c>
      <c r="AA35" s="22">
        <v>3040439125</v>
      </c>
    </row>
    <row r="36" spans="1:27" ht="12.75">
      <c r="A36" s="5" t="s">
        <v>39</v>
      </c>
      <c r="B36" s="3"/>
      <c r="C36" s="22"/>
      <c r="D36" s="22"/>
      <c r="E36" s="23">
        <v>1467292942</v>
      </c>
      <c r="F36" s="24">
        <v>1689282501</v>
      </c>
      <c r="G36" s="24">
        <v>112793527</v>
      </c>
      <c r="H36" s="24">
        <v>153058728</v>
      </c>
      <c r="I36" s="24">
        <v>85367259</v>
      </c>
      <c r="J36" s="24">
        <v>351219514</v>
      </c>
      <c r="K36" s="24">
        <v>82784956</v>
      </c>
      <c r="L36" s="24">
        <v>119165997</v>
      </c>
      <c r="M36" s="24">
        <v>104000996</v>
      </c>
      <c r="N36" s="24">
        <v>305951949</v>
      </c>
      <c r="O36" s="24">
        <v>89089984</v>
      </c>
      <c r="P36" s="24">
        <v>129932953</v>
      </c>
      <c r="Q36" s="24">
        <v>79420560</v>
      </c>
      <c r="R36" s="24">
        <v>298443497</v>
      </c>
      <c r="S36" s="24"/>
      <c r="T36" s="24"/>
      <c r="U36" s="24"/>
      <c r="V36" s="24"/>
      <c r="W36" s="24">
        <v>955614960</v>
      </c>
      <c r="X36" s="24">
        <v>1261996122</v>
      </c>
      <c r="Y36" s="24">
        <v>-306381162</v>
      </c>
      <c r="Z36" s="6">
        <v>-24.28</v>
      </c>
      <c r="AA36" s="22">
        <v>1689282501</v>
      </c>
    </row>
    <row r="37" spans="1:27" ht="12.75">
      <c r="A37" s="5" t="s">
        <v>40</v>
      </c>
      <c r="B37" s="3"/>
      <c r="C37" s="25"/>
      <c r="D37" s="25"/>
      <c r="E37" s="26">
        <v>1132324160</v>
      </c>
      <c r="F37" s="27">
        <v>874591000</v>
      </c>
      <c r="G37" s="27">
        <v>62556870</v>
      </c>
      <c r="H37" s="27">
        <v>58186257</v>
      </c>
      <c r="I37" s="27">
        <v>66457292</v>
      </c>
      <c r="J37" s="27">
        <v>187200419</v>
      </c>
      <c r="K37" s="27">
        <v>68227269</v>
      </c>
      <c r="L37" s="27">
        <v>97464596</v>
      </c>
      <c r="M37" s="27">
        <v>70477549</v>
      </c>
      <c r="N37" s="27">
        <v>236169414</v>
      </c>
      <c r="O37" s="27">
        <v>62630920</v>
      </c>
      <c r="P37" s="27">
        <v>68378353</v>
      </c>
      <c r="Q37" s="27">
        <v>75693255</v>
      </c>
      <c r="R37" s="27">
        <v>206702528</v>
      </c>
      <c r="S37" s="27"/>
      <c r="T37" s="27"/>
      <c r="U37" s="27"/>
      <c r="V37" s="27"/>
      <c r="W37" s="27">
        <v>630072361</v>
      </c>
      <c r="X37" s="27">
        <v>664661000</v>
      </c>
      <c r="Y37" s="27">
        <v>-34588639</v>
      </c>
      <c r="Z37" s="7">
        <v>-5.2</v>
      </c>
      <c r="AA37" s="25">
        <v>874591000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5882214954</v>
      </c>
      <c r="F38" s="21">
        <f t="shared" si="7"/>
        <v>4701813264</v>
      </c>
      <c r="G38" s="21">
        <f t="shared" si="7"/>
        <v>252647138</v>
      </c>
      <c r="H38" s="21">
        <f t="shared" si="7"/>
        <v>266675872</v>
      </c>
      <c r="I38" s="21">
        <f t="shared" si="7"/>
        <v>303167950</v>
      </c>
      <c r="J38" s="21">
        <f t="shared" si="7"/>
        <v>822490960</v>
      </c>
      <c r="K38" s="21">
        <f t="shared" si="7"/>
        <v>304865632</v>
      </c>
      <c r="L38" s="21">
        <f t="shared" si="7"/>
        <v>370217957</v>
      </c>
      <c r="M38" s="21">
        <f t="shared" si="7"/>
        <v>281226189</v>
      </c>
      <c r="N38" s="21">
        <f t="shared" si="7"/>
        <v>956309778</v>
      </c>
      <c r="O38" s="21">
        <f t="shared" si="7"/>
        <v>268217219</v>
      </c>
      <c r="P38" s="21">
        <f t="shared" si="7"/>
        <v>280666075</v>
      </c>
      <c r="Q38" s="21">
        <f t="shared" si="7"/>
        <v>308772934</v>
      </c>
      <c r="R38" s="21">
        <f t="shared" si="7"/>
        <v>857656228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2636456966</v>
      </c>
      <c r="X38" s="21">
        <f t="shared" si="7"/>
        <v>3441759655</v>
      </c>
      <c r="Y38" s="21">
        <f t="shared" si="7"/>
        <v>-805302689</v>
      </c>
      <c r="Z38" s="4">
        <f>+IF(X38&lt;&gt;0,+(Y38/X38)*100,0)</f>
        <v>-23.39799316986299</v>
      </c>
      <c r="AA38" s="19">
        <f>SUM(AA39:AA41)</f>
        <v>4701813264</v>
      </c>
    </row>
    <row r="39" spans="1:27" ht="12.75">
      <c r="A39" s="5" t="s">
        <v>42</v>
      </c>
      <c r="B39" s="3"/>
      <c r="C39" s="22"/>
      <c r="D39" s="22"/>
      <c r="E39" s="23">
        <v>1441252936</v>
      </c>
      <c r="F39" s="24">
        <v>957240704</v>
      </c>
      <c r="G39" s="24">
        <v>58276827</v>
      </c>
      <c r="H39" s="24">
        <v>48989789</v>
      </c>
      <c r="I39" s="24">
        <v>84030015</v>
      </c>
      <c r="J39" s="24">
        <v>191296631</v>
      </c>
      <c r="K39" s="24">
        <v>66455536</v>
      </c>
      <c r="L39" s="24">
        <v>89143196</v>
      </c>
      <c r="M39" s="24">
        <v>63740151</v>
      </c>
      <c r="N39" s="24">
        <v>219338883</v>
      </c>
      <c r="O39" s="24">
        <v>67460782</v>
      </c>
      <c r="P39" s="24">
        <v>66504948</v>
      </c>
      <c r="Q39" s="24">
        <v>80127474</v>
      </c>
      <c r="R39" s="24">
        <v>214093204</v>
      </c>
      <c r="S39" s="24"/>
      <c r="T39" s="24"/>
      <c r="U39" s="24"/>
      <c r="V39" s="24"/>
      <c r="W39" s="24">
        <v>624728718</v>
      </c>
      <c r="X39" s="24">
        <v>710362119</v>
      </c>
      <c r="Y39" s="24">
        <v>-85633401</v>
      </c>
      <c r="Z39" s="6">
        <v>-12.05</v>
      </c>
      <c r="AA39" s="22">
        <v>957240704</v>
      </c>
    </row>
    <row r="40" spans="1:27" ht="12.75">
      <c r="A40" s="5" t="s">
        <v>43</v>
      </c>
      <c r="B40" s="3"/>
      <c r="C40" s="22"/>
      <c r="D40" s="22"/>
      <c r="E40" s="23">
        <v>4278900979</v>
      </c>
      <c r="F40" s="24">
        <v>3529415670</v>
      </c>
      <c r="G40" s="24">
        <v>177499457</v>
      </c>
      <c r="H40" s="24">
        <v>200123397</v>
      </c>
      <c r="I40" s="24">
        <v>201545611</v>
      </c>
      <c r="J40" s="24">
        <v>579168465</v>
      </c>
      <c r="K40" s="24">
        <v>218568830</v>
      </c>
      <c r="L40" s="24">
        <v>246342672</v>
      </c>
      <c r="M40" s="24">
        <v>199005699</v>
      </c>
      <c r="N40" s="24">
        <v>663917201</v>
      </c>
      <c r="O40" s="24">
        <v>185708407</v>
      </c>
      <c r="P40" s="24">
        <v>196488410</v>
      </c>
      <c r="Q40" s="24">
        <v>209305895</v>
      </c>
      <c r="R40" s="24">
        <v>591502712</v>
      </c>
      <c r="S40" s="24"/>
      <c r="T40" s="24"/>
      <c r="U40" s="24"/>
      <c r="V40" s="24"/>
      <c r="W40" s="24">
        <v>1834588378</v>
      </c>
      <c r="X40" s="24">
        <v>2564348669</v>
      </c>
      <c r="Y40" s="24">
        <v>-729760291</v>
      </c>
      <c r="Z40" s="6">
        <v>-28.46</v>
      </c>
      <c r="AA40" s="22">
        <v>3529415670</v>
      </c>
    </row>
    <row r="41" spans="1:27" ht="12.75">
      <c r="A41" s="5" t="s">
        <v>44</v>
      </c>
      <c r="B41" s="3"/>
      <c r="C41" s="22"/>
      <c r="D41" s="22"/>
      <c r="E41" s="23">
        <v>162061039</v>
      </c>
      <c r="F41" s="24">
        <v>215156890</v>
      </c>
      <c r="G41" s="24">
        <v>16870854</v>
      </c>
      <c r="H41" s="24">
        <v>17562686</v>
      </c>
      <c r="I41" s="24">
        <v>17592324</v>
      </c>
      <c r="J41" s="24">
        <v>52025864</v>
      </c>
      <c r="K41" s="24">
        <v>19841266</v>
      </c>
      <c r="L41" s="24">
        <v>34732089</v>
      </c>
      <c r="M41" s="24">
        <v>18480339</v>
      </c>
      <c r="N41" s="24">
        <v>73053694</v>
      </c>
      <c r="O41" s="24">
        <v>15048030</v>
      </c>
      <c r="P41" s="24">
        <v>17672717</v>
      </c>
      <c r="Q41" s="24">
        <v>19339565</v>
      </c>
      <c r="R41" s="24">
        <v>52060312</v>
      </c>
      <c r="S41" s="24"/>
      <c r="T41" s="24"/>
      <c r="U41" s="24"/>
      <c r="V41" s="24"/>
      <c r="W41" s="24">
        <v>177139870</v>
      </c>
      <c r="X41" s="24">
        <v>167048867</v>
      </c>
      <c r="Y41" s="24">
        <v>10091003</v>
      </c>
      <c r="Z41" s="6">
        <v>6.04</v>
      </c>
      <c r="AA41" s="22">
        <v>215156890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30041371189</v>
      </c>
      <c r="F42" s="21">
        <f t="shared" si="8"/>
        <v>18683253589</v>
      </c>
      <c r="G42" s="21">
        <f t="shared" si="8"/>
        <v>2669128876</v>
      </c>
      <c r="H42" s="21">
        <f t="shared" si="8"/>
        <v>2298236585</v>
      </c>
      <c r="I42" s="21">
        <f t="shared" si="8"/>
        <v>2102828021</v>
      </c>
      <c r="J42" s="21">
        <f t="shared" si="8"/>
        <v>7070193482</v>
      </c>
      <c r="K42" s="21">
        <f t="shared" si="8"/>
        <v>1847958643</v>
      </c>
      <c r="L42" s="21">
        <f t="shared" si="8"/>
        <v>1989537949</v>
      </c>
      <c r="M42" s="21">
        <f t="shared" si="8"/>
        <v>1789065930</v>
      </c>
      <c r="N42" s="21">
        <f t="shared" si="8"/>
        <v>5626562522</v>
      </c>
      <c r="O42" s="21">
        <f t="shared" si="8"/>
        <v>1697730726</v>
      </c>
      <c r="P42" s="21">
        <f t="shared" si="8"/>
        <v>1642949987</v>
      </c>
      <c r="Q42" s="21">
        <f t="shared" si="8"/>
        <v>1920562567</v>
      </c>
      <c r="R42" s="21">
        <f t="shared" si="8"/>
        <v>5261243280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17957999284</v>
      </c>
      <c r="X42" s="21">
        <f t="shared" si="8"/>
        <v>13882539879</v>
      </c>
      <c r="Y42" s="21">
        <f t="shared" si="8"/>
        <v>4075459405</v>
      </c>
      <c r="Z42" s="4">
        <f>+IF(X42&lt;&gt;0,+(Y42/X42)*100,0)</f>
        <v>29.35672751903931</v>
      </c>
      <c r="AA42" s="19">
        <f>SUM(AA43:AA46)</f>
        <v>18683253589</v>
      </c>
    </row>
    <row r="43" spans="1:27" ht="12.75">
      <c r="A43" s="5" t="s">
        <v>46</v>
      </c>
      <c r="B43" s="3"/>
      <c r="C43" s="22"/>
      <c r="D43" s="22"/>
      <c r="E43" s="23">
        <v>16843664684</v>
      </c>
      <c r="F43" s="24">
        <v>14881451595</v>
      </c>
      <c r="G43" s="24">
        <v>1811452298</v>
      </c>
      <c r="H43" s="24">
        <v>1518123540</v>
      </c>
      <c r="I43" s="24">
        <v>1295193070</v>
      </c>
      <c r="J43" s="24">
        <v>4624768908</v>
      </c>
      <c r="K43" s="24">
        <v>1054984191</v>
      </c>
      <c r="L43" s="24">
        <v>1219814505</v>
      </c>
      <c r="M43" s="24">
        <v>978573663</v>
      </c>
      <c r="N43" s="24">
        <v>3253372359</v>
      </c>
      <c r="O43" s="24">
        <v>998481668</v>
      </c>
      <c r="P43" s="24">
        <v>957179398</v>
      </c>
      <c r="Q43" s="24">
        <v>1114598808</v>
      </c>
      <c r="R43" s="24">
        <v>3070259874</v>
      </c>
      <c r="S43" s="24"/>
      <c r="T43" s="24"/>
      <c r="U43" s="24"/>
      <c r="V43" s="24"/>
      <c r="W43" s="24">
        <v>10948401141</v>
      </c>
      <c r="X43" s="24">
        <v>11154644220</v>
      </c>
      <c r="Y43" s="24">
        <v>-206243079</v>
      </c>
      <c r="Z43" s="6">
        <v>-1.85</v>
      </c>
      <c r="AA43" s="22">
        <v>14881451595</v>
      </c>
    </row>
    <row r="44" spans="1:27" ht="12.75">
      <c r="A44" s="5" t="s">
        <v>47</v>
      </c>
      <c r="B44" s="3"/>
      <c r="C44" s="22"/>
      <c r="D44" s="22"/>
      <c r="E44" s="23">
        <v>6512890935</v>
      </c>
      <c r="F44" s="24">
        <v>1104169629</v>
      </c>
      <c r="G44" s="24">
        <v>606766559</v>
      </c>
      <c r="H44" s="24">
        <v>596549278</v>
      </c>
      <c r="I44" s="24">
        <v>585889758</v>
      </c>
      <c r="J44" s="24">
        <v>1789205595</v>
      </c>
      <c r="K44" s="24">
        <v>616667117</v>
      </c>
      <c r="L44" s="24">
        <v>612547548</v>
      </c>
      <c r="M44" s="24">
        <v>583339979</v>
      </c>
      <c r="N44" s="24">
        <v>1812554644</v>
      </c>
      <c r="O44" s="24">
        <v>577638056</v>
      </c>
      <c r="P44" s="24">
        <v>549990569</v>
      </c>
      <c r="Q44" s="24">
        <v>582394203</v>
      </c>
      <c r="R44" s="24">
        <v>1710022828</v>
      </c>
      <c r="S44" s="24"/>
      <c r="T44" s="24"/>
      <c r="U44" s="24"/>
      <c r="V44" s="24"/>
      <c r="W44" s="24">
        <v>5311783067</v>
      </c>
      <c r="X44" s="24">
        <v>816218922</v>
      </c>
      <c r="Y44" s="24">
        <v>4495564145</v>
      </c>
      <c r="Z44" s="6">
        <v>550.78</v>
      </c>
      <c r="AA44" s="22">
        <v>1104169629</v>
      </c>
    </row>
    <row r="45" spans="1:27" ht="12.75">
      <c r="A45" s="5" t="s">
        <v>48</v>
      </c>
      <c r="B45" s="3"/>
      <c r="C45" s="25"/>
      <c r="D45" s="25"/>
      <c r="E45" s="26">
        <v>4341927566</v>
      </c>
      <c r="F45" s="27">
        <v>539105324</v>
      </c>
      <c r="G45" s="27">
        <v>48816596</v>
      </c>
      <c r="H45" s="27">
        <v>47432215</v>
      </c>
      <c r="I45" s="27">
        <v>49576794</v>
      </c>
      <c r="J45" s="27">
        <v>145825605</v>
      </c>
      <c r="K45" s="27">
        <v>48516309</v>
      </c>
      <c r="L45" s="27">
        <v>54062323</v>
      </c>
      <c r="M45" s="27">
        <v>83588715</v>
      </c>
      <c r="N45" s="27">
        <v>186167347</v>
      </c>
      <c r="O45" s="27">
        <v>48081227</v>
      </c>
      <c r="P45" s="27">
        <v>54105766</v>
      </c>
      <c r="Q45" s="27">
        <v>47151582</v>
      </c>
      <c r="R45" s="27">
        <v>149338575</v>
      </c>
      <c r="S45" s="27"/>
      <c r="T45" s="27"/>
      <c r="U45" s="27"/>
      <c r="V45" s="27"/>
      <c r="W45" s="27">
        <v>481331527</v>
      </c>
      <c r="X45" s="27">
        <v>415043718</v>
      </c>
      <c r="Y45" s="27">
        <v>66287809</v>
      </c>
      <c r="Z45" s="7">
        <v>15.97</v>
      </c>
      <c r="AA45" s="25">
        <v>539105324</v>
      </c>
    </row>
    <row r="46" spans="1:27" ht="12.75">
      <c r="A46" s="5" t="s">
        <v>49</v>
      </c>
      <c r="B46" s="3"/>
      <c r="C46" s="22"/>
      <c r="D46" s="22"/>
      <c r="E46" s="23">
        <v>2342888004</v>
      </c>
      <c r="F46" s="24">
        <v>2158527041</v>
      </c>
      <c r="G46" s="24">
        <v>202093423</v>
      </c>
      <c r="H46" s="24">
        <v>136131552</v>
      </c>
      <c r="I46" s="24">
        <v>172168399</v>
      </c>
      <c r="J46" s="24">
        <v>510393374</v>
      </c>
      <c r="K46" s="24">
        <v>127791026</v>
      </c>
      <c r="L46" s="24">
        <v>103113573</v>
      </c>
      <c r="M46" s="24">
        <v>143563573</v>
      </c>
      <c r="N46" s="24">
        <v>374468172</v>
      </c>
      <c r="O46" s="24">
        <v>73529775</v>
      </c>
      <c r="P46" s="24">
        <v>81674254</v>
      </c>
      <c r="Q46" s="24">
        <v>176417974</v>
      </c>
      <c r="R46" s="24">
        <v>331622003</v>
      </c>
      <c r="S46" s="24"/>
      <c r="T46" s="24"/>
      <c r="U46" s="24"/>
      <c r="V46" s="24"/>
      <c r="W46" s="24">
        <v>1216483549</v>
      </c>
      <c r="X46" s="24">
        <v>1496633019</v>
      </c>
      <c r="Y46" s="24">
        <v>-280149470</v>
      </c>
      <c r="Z46" s="6">
        <v>-18.72</v>
      </c>
      <c r="AA46" s="22">
        <v>2158527041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>
        <v>80847473</v>
      </c>
      <c r="G47" s="21">
        <v>35448612</v>
      </c>
      <c r="H47" s="21">
        <v>48094734</v>
      </c>
      <c r="I47" s="21">
        <v>43818937</v>
      </c>
      <c r="J47" s="21">
        <v>127362283</v>
      </c>
      <c r="K47" s="21">
        <v>101480630</v>
      </c>
      <c r="L47" s="21">
        <v>73253662</v>
      </c>
      <c r="M47" s="21">
        <v>45146244</v>
      </c>
      <c r="N47" s="21">
        <v>219880536</v>
      </c>
      <c r="O47" s="21">
        <v>39160098</v>
      </c>
      <c r="P47" s="21">
        <v>300336655</v>
      </c>
      <c r="Q47" s="21">
        <v>16033185</v>
      </c>
      <c r="R47" s="21">
        <v>355529938</v>
      </c>
      <c r="S47" s="21"/>
      <c r="T47" s="21"/>
      <c r="U47" s="21"/>
      <c r="V47" s="21"/>
      <c r="W47" s="21">
        <v>702772757</v>
      </c>
      <c r="X47" s="21">
        <v>48816243</v>
      </c>
      <c r="Y47" s="21">
        <v>653956514</v>
      </c>
      <c r="Z47" s="4">
        <v>1339.63</v>
      </c>
      <c r="AA47" s="19">
        <v>80847473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56775409764</v>
      </c>
      <c r="F48" s="42">
        <f t="shared" si="9"/>
        <v>64096065854</v>
      </c>
      <c r="G48" s="42">
        <f t="shared" si="9"/>
        <v>5108978857</v>
      </c>
      <c r="H48" s="42">
        <f t="shared" si="9"/>
        <v>3413082846</v>
      </c>
      <c r="I48" s="42">
        <f t="shared" si="9"/>
        <v>7199103658</v>
      </c>
      <c r="J48" s="42">
        <f t="shared" si="9"/>
        <v>15721165361</v>
      </c>
      <c r="K48" s="42">
        <f t="shared" si="9"/>
        <v>4738883858</v>
      </c>
      <c r="L48" s="42">
        <f t="shared" si="9"/>
        <v>5190659646</v>
      </c>
      <c r="M48" s="42">
        <f t="shared" si="9"/>
        <v>5104762003</v>
      </c>
      <c r="N48" s="42">
        <f t="shared" si="9"/>
        <v>15034305507</v>
      </c>
      <c r="O48" s="42">
        <f t="shared" si="9"/>
        <v>4387739239</v>
      </c>
      <c r="P48" s="42">
        <f t="shared" si="9"/>
        <v>5174392617</v>
      </c>
      <c r="Q48" s="42">
        <f t="shared" si="9"/>
        <v>5009974465</v>
      </c>
      <c r="R48" s="42">
        <f t="shared" si="9"/>
        <v>14572106321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45327577189</v>
      </c>
      <c r="X48" s="42">
        <f t="shared" si="9"/>
        <v>47482981541</v>
      </c>
      <c r="Y48" s="42">
        <f t="shared" si="9"/>
        <v>-2155404352</v>
      </c>
      <c r="Z48" s="43">
        <f>+IF(X48&lt;&gt;0,+(Y48/X48)*100,0)</f>
        <v>-4.539319735301118</v>
      </c>
      <c r="AA48" s="40">
        <f>+AA28+AA32+AA38+AA42+AA47</f>
        <v>64096065854</v>
      </c>
    </row>
    <row r="49" spans="1:27" ht="12.75">
      <c r="A49" s="14" t="s">
        <v>65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3897975026</v>
      </c>
      <c r="F49" s="46">
        <f t="shared" si="10"/>
        <v>3377281576</v>
      </c>
      <c r="G49" s="46">
        <f t="shared" si="10"/>
        <v>1632627052</v>
      </c>
      <c r="H49" s="46">
        <f t="shared" si="10"/>
        <v>1741551380</v>
      </c>
      <c r="I49" s="46">
        <f t="shared" si="10"/>
        <v>-1980866891</v>
      </c>
      <c r="J49" s="46">
        <f t="shared" si="10"/>
        <v>1393311541</v>
      </c>
      <c r="K49" s="46">
        <f t="shared" si="10"/>
        <v>219038543</v>
      </c>
      <c r="L49" s="46">
        <f t="shared" si="10"/>
        <v>216399408</v>
      </c>
      <c r="M49" s="46">
        <f t="shared" si="10"/>
        <v>1737592962</v>
      </c>
      <c r="N49" s="46">
        <f t="shared" si="10"/>
        <v>2173030913</v>
      </c>
      <c r="O49" s="46">
        <f t="shared" si="10"/>
        <v>835598702</v>
      </c>
      <c r="P49" s="46">
        <f t="shared" si="10"/>
        <v>-225847023</v>
      </c>
      <c r="Q49" s="46">
        <f t="shared" si="10"/>
        <v>1452993780</v>
      </c>
      <c r="R49" s="46">
        <f t="shared" si="10"/>
        <v>2062745459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5629087913</v>
      </c>
      <c r="X49" s="46">
        <f>IF(F25=F48,0,X25-X48)</f>
        <v>4107178796</v>
      </c>
      <c r="Y49" s="46">
        <f t="shared" si="10"/>
        <v>1521909117</v>
      </c>
      <c r="Z49" s="47">
        <f>+IF(X49&lt;&gt;0,+(Y49/X49)*100,0)</f>
        <v>37.054854258650586</v>
      </c>
      <c r="AA49" s="44">
        <f>+AA25-AA48</f>
        <v>3377281576</v>
      </c>
    </row>
    <row r="50" spans="1:27" ht="12.75">
      <c r="A50" s="16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68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69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11902085411</v>
      </c>
      <c r="D5" s="19">
        <f>SUM(D6:D8)</f>
        <v>0</v>
      </c>
      <c r="E5" s="20">
        <f t="shared" si="0"/>
        <v>13356897840</v>
      </c>
      <c r="F5" s="21">
        <f t="shared" si="0"/>
        <v>13356897840</v>
      </c>
      <c r="G5" s="21">
        <f t="shared" si="0"/>
        <v>1680878925</v>
      </c>
      <c r="H5" s="21">
        <f t="shared" si="0"/>
        <v>1176176870</v>
      </c>
      <c r="I5" s="21">
        <f t="shared" si="0"/>
        <v>697538025</v>
      </c>
      <c r="J5" s="21">
        <f t="shared" si="0"/>
        <v>3554593820</v>
      </c>
      <c r="K5" s="21">
        <f t="shared" si="0"/>
        <v>661966527</v>
      </c>
      <c r="L5" s="21">
        <f t="shared" si="0"/>
        <v>709382599</v>
      </c>
      <c r="M5" s="21">
        <f t="shared" si="0"/>
        <v>709382599</v>
      </c>
      <c r="N5" s="21">
        <f t="shared" si="0"/>
        <v>2080731725</v>
      </c>
      <c r="O5" s="21">
        <f t="shared" si="0"/>
        <v>703734901</v>
      </c>
      <c r="P5" s="21">
        <f t="shared" si="0"/>
        <v>792252061</v>
      </c>
      <c r="Q5" s="21">
        <f t="shared" si="0"/>
        <v>3475035839</v>
      </c>
      <c r="R5" s="21">
        <f t="shared" si="0"/>
        <v>4971022801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10606348346</v>
      </c>
      <c r="X5" s="21">
        <f t="shared" si="0"/>
        <v>11005528576</v>
      </c>
      <c r="Y5" s="21">
        <f t="shared" si="0"/>
        <v>-399180230</v>
      </c>
      <c r="Z5" s="4">
        <f>+IF(X5&lt;&gt;0,+(Y5/X5)*100,0)</f>
        <v>-3.6270882151948722</v>
      </c>
      <c r="AA5" s="19">
        <f>SUM(AA6:AA8)</f>
        <v>13356897840</v>
      </c>
    </row>
    <row r="6" spans="1:27" ht="12.75">
      <c r="A6" s="5" t="s">
        <v>32</v>
      </c>
      <c r="B6" s="3"/>
      <c r="C6" s="22">
        <v>63397461</v>
      </c>
      <c r="D6" s="22"/>
      <c r="E6" s="23">
        <v>49132250</v>
      </c>
      <c r="F6" s="24">
        <v>49132250</v>
      </c>
      <c r="G6" s="24">
        <v>-6623</v>
      </c>
      <c r="H6" s="24">
        <v>-7030</v>
      </c>
      <c r="I6" s="24">
        <v>2923436</v>
      </c>
      <c r="J6" s="24">
        <v>2909783</v>
      </c>
      <c r="K6" s="24">
        <v>3752821</v>
      </c>
      <c r="L6" s="24">
        <v>5004733</v>
      </c>
      <c r="M6" s="24">
        <v>5004733</v>
      </c>
      <c r="N6" s="24">
        <v>13762287</v>
      </c>
      <c r="O6" s="24">
        <v>56518</v>
      </c>
      <c r="P6" s="24">
        <v>6957062</v>
      </c>
      <c r="Q6" s="24">
        <v>-10985</v>
      </c>
      <c r="R6" s="24">
        <v>7002595</v>
      </c>
      <c r="S6" s="24"/>
      <c r="T6" s="24"/>
      <c r="U6" s="24"/>
      <c r="V6" s="24"/>
      <c r="W6" s="24">
        <v>23674665</v>
      </c>
      <c r="X6" s="24">
        <v>33394549</v>
      </c>
      <c r="Y6" s="24">
        <v>-9719884</v>
      </c>
      <c r="Z6" s="6">
        <v>-29.11</v>
      </c>
      <c r="AA6" s="22">
        <v>49132250</v>
      </c>
    </row>
    <row r="7" spans="1:27" ht="12.75">
      <c r="A7" s="5" t="s">
        <v>33</v>
      </c>
      <c r="B7" s="3"/>
      <c r="C7" s="25">
        <v>11792268289</v>
      </c>
      <c r="D7" s="25"/>
      <c r="E7" s="26">
        <v>13263291419</v>
      </c>
      <c r="F7" s="27">
        <v>13263291419</v>
      </c>
      <c r="G7" s="27">
        <v>1680257814</v>
      </c>
      <c r="H7" s="27">
        <v>1176181858</v>
      </c>
      <c r="I7" s="27">
        <v>765962145</v>
      </c>
      <c r="J7" s="27">
        <v>3622401817</v>
      </c>
      <c r="K7" s="27">
        <v>578681966</v>
      </c>
      <c r="L7" s="27">
        <v>696324421</v>
      </c>
      <c r="M7" s="27">
        <v>696324421</v>
      </c>
      <c r="N7" s="27">
        <v>1971330808</v>
      </c>
      <c r="O7" s="27">
        <v>703671453</v>
      </c>
      <c r="P7" s="27">
        <v>755193146</v>
      </c>
      <c r="Q7" s="27">
        <v>3467643088</v>
      </c>
      <c r="R7" s="27">
        <v>4926507687</v>
      </c>
      <c r="S7" s="27"/>
      <c r="T7" s="27"/>
      <c r="U7" s="27"/>
      <c r="V7" s="27"/>
      <c r="W7" s="27">
        <v>10520240312</v>
      </c>
      <c r="X7" s="27">
        <v>10939369853</v>
      </c>
      <c r="Y7" s="27">
        <v>-419129541</v>
      </c>
      <c r="Z7" s="7">
        <v>-3.83</v>
      </c>
      <c r="AA7" s="25">
        <v>13263291419</v>
      </c>
    </row>
    <row r="8" spans="1:27" ht="12.75">
      <c r="A8" s="5" t="s">
        <v>34</v>
      </c>
      <c r="B8" s="3"/>
      <c r="C8" s="22">
        <v>46419661</v>
      </c>
      <c r="D8" s="22"/>
      <c r="E8" s="23">
        <v>44474171</v>
      </c>
      <c r="F8" s="24">
        <v>44474171</v>
      </c>
      <c r="G8" s="24">
        <v>627734</v>
      </c>
      <c r="H8" s="24">
        <v>2042</v>
      </c>
      <c r="I8" s="24">
        <v>-71347556</v>
      </c>
      <c r="J8" s="24">
        <v>-70717780</v>
      </c>
      <c r="K8" s="24">
        <v>79531740</v>
      </c>
      <c r="L8" s="24">
        <v>8053445</v>
      </c>
      <c r="M8" s="24">
        <v>8053445</v>
      </c>
      <c r="N8" s="24">
        <v>95638630</v>
      </c>
      <c r="O8" s="24">
        <v>6930</v>
      </c>
      <c r="P8" s="24">
        <v>30101853</v>
      </c>
      <c r="Q8" s="24">
        <v>7403736</v>
      </c>
      <c r="R8" s="24">
        <v>37512519</v>
      </c>
      <c r="S8" s="24"/>
      <c r="T8" s="24"/>
      <c r="U8" s="24"/>
      <c r="V8" s="24"/>
      <c r="W8" s="24">
        <v>62433369</v>
      </c>
      <c r="X8" s="24">
        <v>32764174</v>
      </c>
      <c r="Y8" s="24">
        <v>29669195</v>
      </c>
      <c r="Z8" s="6">
        <v>90.55</v>
      </c>
      <c r="AA8" s="22">
        <v>44474171</v>
      </c>
    </row>
    <row r="9" spans="1:27" ht="12.75">
      <c r="A9" s="2" t="s">
        <v>35</v>
      </c>
      <c r="B9" s="3"/>
      <c r="C9" s="19">
        <f aca="true" t="shared" si="1" ref="C9:Y9">SUM(C10:C14)</f>
        <v>1373185115</v>
      </c>
      <c r="D9" s="19">
        <f>SUM(D10:D14)</f>
        <v>0</v>
      </c>
      <c r="E9" s="20">
        <f t="shared" si="1"/>
        <v>1767828721</v>
      </c>
      <c r="F9" s="21">
        <f t="shared" si="1"/>
        <v>1767828721</v>
      </c>
      <c r="G9" s="21">
        <f t="shared" si="1"/>
        <v>12790123</v>
      </c>
      <c r="H9" s="21">
        <f t="shared" si="1"/>
        <v>2247165</v>
      </c>
      <c r="I9" s="21">
        <f t="shared" si="1"/>
        <v>57404608</v>
      </c>
      <c r="J9" s="21">
        <f t="shared" si="1"/>
        <v>72441896</v>
      </c>
      <c r="K9" s="21">
        <f t="shared" si="1"/>
        <v>48615369</v>
      </c>
      <c r="L9" s="21">
        <f t="shared" si="1"/>
        <v>38358187</v>
      </c>
      <c r="M9" s="21">
        <f t="shared" si="1"/>
        <v>39152626</v>
      </c>
      <c r="N9" s="21">
        <f t="shared" si="1"/>
        <v>126126182</v>
      </c>
      <c r="O9" s="21">
        <f t="shared" si="1"/>
        <v>22388944</v>
      </c>
      <c r="P9" s="21">
        <f t="shared" si="1"/>
        <v>45802543</v>
      </c>
      <c r="Q9" s="21">
        <f t="shared" si="1"/>
        <v>138590683</v>
      </c>
      <c r="R9" s="21">
        <f t="shared" si="1"/>
        <v>206782170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405350248</v>
      </c>
      <c r="X9" s="21">
        <f t="shared" si="1"/>
        <v>1325665125</v>
      </c>
      <c r="Y9" s="21">
        <f t="shared" si="1"/>
        <v>-920314877</v>
      </c>
      <c r="Z9" s="4">
        <f>+IF(X9&lt;&gt;0,+(Y9/X9)*100,0)</f>
        <v>-69.42287759135249</v>
      </c>
      <c r="AA9" s="19">
        <f>SUM(AA10:AA14)</f>
        <v>1767828721</v>
      </c>
    </row>
    <row r="10" spans="1:27" ht="12.75">
      <c r="A10" s="5" t="s">
        <v>36</v>
      </c>
      <c r="B10" s="3"/>
      <c r="C10" s="22">
        <v>39868096</v>
      </c>
      <c r="D10" s="22"/>
      <c r="E10" s="23">
        <v>44990856</v>
      </c>
      <c r="F10" s="24">
        <v>44990856</v>
      </c>
      <c r="G10" s="24">
        <v>18133548</v>
      </c>
      <c r="H10" s="24">
        <v>7293645</v>
      </c>
      <c r="I10" s="24">
        <v>1850823</v>
      </c>
      <c r="J10" s="24">
        <v>27278016</v>
      </c>
      <c r="K10" s="24">
        <v>1826523</v>
      </c>
      <c r="L10" s="24">
        <v>518178</v>
      </c>
      <c r="M10" s="24">
        <v>1312617</v>
      </c>
      <c r="N10" s="24">
        <v>3657318</v>
      </c>
      <c r="O10" s="24">
        <v>986194</v>
      </c>
      <c r="P10" s="24">
        <v>596088</v>
      </c>
      <c r="Q10" s="24">
        <v>992119</v>
      </c>
      <c r="R10" s="24">
        <v>2574401</v>
      </c>
      <c r="S10" s="24"/>
      <c r="T10" s="24"/>
      <c r="U10" s="24"/>
      <c r="V10" s="24"/>
      <c r="W10" s="24">
        <v>33509735</v>
      </c>
      <c r="X10" s="24">
        <v>39680961</v>
      </c>
      <c r="Y10" s="24">
        <v>-6171226</v>
      </c>
      <c r="Z10" s="6">
        <v>-15.55</v>
      </c>
      <c r="AA10" s="22">
        <v>44990856</v>
      </c>
    </row>
    <row r="11" spans="1:27" ht="12.75">
      <c r="A11" s="5" t="s">
        <v>37</v>
      </c>
      <c r="B11" s="3"/>
      <c r="C11" s="22">
        <v>67764735</v>
      </c>
      <c r="D11" s="22"/>
      <c r="E11" s="23">
        <v>29865400</v>
      </c>
      <c r="F11" s="24">
        <v>29865400</v>
      </c>
      <c r="G11" s="24">
        <v>-5119385</v>
      </c>
      <c r="H11" s="24">
        <v>-7467453</v>
      </c>
      <c r="I11" s="24">
        <v>-8471989</v>
      </c>
      <c r="J11" s="24">
        <v>-21058827</v>
      </c>
      <c r="K11" s="24">
        <v>-6705394</v>
      </c>
      <c r="L11" s="24">
        <v>3986390</v>
      </c>
      <c r="M11" s="24">
        <v>3986390</v>
      </c>
      <c r="N11" s="24">
        <v>1267386</v>
      </c>
      <c r="O11" s="24">
        <v>-5465695</v>
      </c>
      <c r="P11" s="24">
        <v>-7462877</v>
      </c>
      <c r="Q11" s="24">
        <v>-2663529</v>
      </c>
      <c r="R11" s="24">
        <v>-15592101</v>
      </c>
      <c r="S11" s="24"/>
      <c r="T11" s="24"/>
      <c r="U11" s="24"/>
      <c r="V11" s="24"/>
      <c r="W11" s="24">
        <v>-35383542</v>
      </c>
      <c r="X11" s="24">
        <v>20314209</v>
      </c>
      <c r="Y11" s="24">
        <v>-55697751</v>
      </c>
      <c r="Z11" s="6">
        <v>-274.18</v>
      </c>
      <c r="AA11" s="22">
        <v>29865400</v>
      </c>
    </row>
    <row r="12" spans="1:27" ht="12.75">
      <c r="A12" s="5" t="s">
        <v>38</v>
      </c>
      <c r="B12" s="3"/>
      <c r="C12" s="22">
        <v>336941648</v>
      </c>
      <c r="D12" s="22"/>
      <c r="E12" s="23">
        <v>377360392</v>
      </c>
      <c r="F12" s="24">
        <v>377360392</v>
      </c>
      <c r="G12" s="24">
        <v>1369405</v>
      </c>
      <c r="H12" s="24">
        <v>-32777</v>
      </c>
      <c r="I12" s="24">
        <v>45919871</v>
      </c>
      <c r="J12" s="24">
        <v>47256499</v>
      </c>
      <c r="K12" s="24">
        <v>24178564</v>
      </c>
      <c r="L12" s="24">
        <v>26873775</v>
      </c>
      <c r="M12" s="24">
        <v>26873775</v>
      </c>
      <c r="N12" s="24">
        <v>77926114</v>
      </c>
      <c r="O12" s="24">
        <v>12725260</v>
      </c>
      <c r="P12" s="24">
        <v>22991090</v>
      </c>
      <c r="Q12" s="24">
        <v>19434129</v>
      </c>
      <c r="R12" s="24">
        <v>55150479</v>
      </c>
      <c r="S12" s="24"/>
      <c r="T12" s="24"/>
      <c r="U12" s="24"/>
      <c r="V12" s="24"/>
      <c r="W12" s="24">
        <v>180333092</v>
      </c>
      <c r="X12" s="24">
        <v>271339091</v>
      </c>
      <c r="Y12" s="24">
        <v>-91005999</v>
      </c>
      <c r="Z12" s="6">
        <v>-33.54</v>
      </c>
      <c r="AA12" s="22">
        <v>377360392</v>
      </c>
    </row>
    <row r="13" spans="1:27" ht="12.75">
      <c r="A13" s="5" t="s">
        <v>39</v>
      </c>
      <c r="B13" s="3"/>
      <c r="C13" s="22">
        <v>856701604</v>
      </c>
      <c r="D13" s="22"/>
      <c r="E13" s="23">
        <v>1302909940</v>
      </c>
      <c r="F13" s="24">
        <v>1302909940</v>
      </c>
      <c r="G13" s="24">
        <v>-1746437</v>
      </c>
      <c r="H13" s="24">
        <v>2072833</v>
      </c>
      <c r="I13" s="24">
        <v>19083483</v>
      </c>
      <c r="J13" s="24">
        <v>19409879</v>
      </c>
      <c r="K13" s="24">
        <v>29296125</v>
      </c>
      <c r="L13" s="24">
        <v>7311511</v>
      </c>
      <c r="M13" s="24">
        <v>7311511</v>
      </c>
      <c r="N13" s="24">
        <v>43919147</v>
      </c>
      <c r="O13" s="24">
        <v>6686347</v>
      </c>
      <c r="P13" s="24">
        <v>29967012</v>
      </c>
      <c r="Q13" s="24">
        <v>100767144</v>
      </c>
      <c r="R13" s="24">
        <v>137420503</v>
      </c>
      <c r="S13" s="24"/>
      <c r="T13" s="24"/>
      <c r="U13" s="24"/>
      <c r="V13" s="24"/>
      <c r="W13" s="24">
        <v>200749529</v>
      </c>
      <c r="X13" s="24">
        <v>985811863</v>
      </c>
      <c r="Y13" s="24">
        <v>-785062334</v>
      </c>
      <c r="Z13" s="6">
        <v>-79.64</v>
      </c>
      <c r="AA13" s="22">
        <v>1302909940</v>
      </c>
    </row>
    <row r="14" spans="1:27" ht="12.75">
      <c r="A14" s="5" t="s">
        <v>40</v>
      </c>
      <c r="B14" s="3"/>
      <c r="C14" s="25">
        <v>71909032</v>
      </c>
      <c r="D14" s="25"/>
      <c r="E14" s="26">
        <v>12702133</v>
      </c>
      <c r="F14" s="27">
        <v>12702133</v>
      </c>
      <c r="G14" s="27">
        <v>152992</v>
      </c>
      <c r="H14" s="27">
        <v>380917</v>
      </c>
      <c r="I14" s="27">
        <v>-977580</v>
      </c>
      <c r="J14" s="27">
        <v>-443671</v>
      </c>
      <c r="K14" s="27">
        <v>19551</v>
      </c>
      <c r="L14" s="27">
        <v>-331667</v>
      </c>
      <c r="M14" s="27">
        <v>-331667</v>
      </c>
      <c r="N14" s="27">
        <v>-643783</v>
      </c>
      <c r="O14" s="27">
        <v>7456838</v>
      </c>
      <c r="P14" s="27">
        <v>-288770</v>
      </c>
      <c r="Q14" s="27">
        <v>20060820</v>
      </c>
      <c r="R14" s="27">
        <v>27228888</v>
      </c>
      <c r="S14" s="27"/>
      <c r="T14" s="27"/>
      <c r="U14" s="27"/>
      <c r="V14" s="27"/>
      <c r="W14" s="27">
        <v>26141434</v>
      </c>
      <c r="X14" s="27">
        <v>8519001</v>
      </c>
      <c r="Y14" s="27">
        <v>17622433</v>
      </c>
      <c r="Z14" s="7">
        <v>206.86</v>
      </c>
      <c r="AA14" s="25">
        <v>12702133</v>
      </c>
    </row>
    <row r="15" spans="1:27" ht="12.75">
      <c r="A15" s="2" t="s">
        <v>41</v>
      </c>
      <c r="B15" s="8"/>
      <c r="C15" s="19">
        <f aca="true" t="shared" si="2" ref="C15:Y15">SUM(C16:C18)</f>
        <v>1191726198</v>
      </c>
      <c r="D15" s="19">
        <f>SUM(D16:D18)</f>
        <v>0</v>
      </c>
      <c r="E15" s="20">
        <f t="shared" si="2"/>
        <v>1148338989</v>
      </c>
      <c r="F15" s="21">
        <f t="shared" si="2"/>
        <v>1148338989</v>
      </c>
      <c r="G15" s="21">
        <f t="shared" si="2"/>
        <v>4334221</v>
      </c>
      <c r="H15" s="21">
        <f t="shared" si="2"/>
        <v>60117215</v>
      </c>
      <c r="I15" s="21">
        <f t="shared" si="2"/>
        <v>70496471</v>
      </c>
      <c r="J15" s="21">
        <f t="shared" si="2"/>
        <v>134947907</v>
      </c>
      <c r="K15" s="21">
        <f t="shared" si="2"/>
        <v>159222667</v>
      </c>
      <c r="L15" s="21">
        <f t="shared" si="2"/>
        <v>84838260</v>
      </c>
      <c r="M15" s="21">
        <f t="shared" si="2"/>
        <v>84838260</v>
      </c>
      <c r="N15" s="21">
        <f t="shared" si="2"/>
        <v>328899187</v>
      </c>
      <c r="O15" s="21">
        <f t="shared" si="2"/>
        <v>36676024</v>
      </c>
      <c r="P15" s="21">
        <f t="shared" si="2"/>
        <v>73456447</v>
      </c>
      <c r="Q15" s="21">
        <f t="shared" si="2"/>
        <v>44831175</v>
      </c>
      <c r="R15" s="21">
        <f t="shared" si="2"/>
        <v>154963646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618810740</v>
      </c>
      <c r="X15" s="21">
        <f t="shared" si="2"/>
        <v>907530615</v>
      </c>
      <c r="Y15" s="21">
        <f t="shared" si="2"/>
        <v>-288719875</v>
      </c>
      <c r="Z15" s="4">
        <f>+IF(X15&lt;&gt;0,+(Y15/X15)*100,0)</f>
        <v>-31.813789003691078</v>
      </c>
      <c r="AA15" s="19">
        <f>SUM(AA16:AA18)</f>
        <v>1148338989</v>
      </c>
    </row>
    <row r="16" spans="1:27" ht="12.75">
      <c r="A16" s="5" t="s">
        <v>42</v>
      </c>
      <c r="B16" s="3"/>
      <c r="C16" s="22">
        <v>92289420</v>
      </c>
      <c r="D16" s="22"/>
      <c r="E16" s="23">
        <v>123503996</v>
      </c>
      <c r="F16" s="24">
        <v>123503996</v>
      </c>
      <c r="G16" s="24">
        <v>2620598</v>
      </c>
      <c r="H16" s="24">
        <v>4346011</v>
      </c>
      <c r="I16" s="24">
        <v>2445731</v>
      </c>
      <c r="J16" s="24">
        <v>9412340</v>
      </c>
      <c r="K16" s="24">
        <v>23637262</v>
      </c>
      <c r="L16" s="24">
        <v>6560439</v>
      </c>
      <c r="M16" s="24">
        <v>6560439</v>
      </c>
      <c r="N16" s="24">
        <v>36758140</v>
      </c>
      <c r="O16" s="24">
        <v>8936025</v>
      </c>
      <c r="P16" s="24">
        <v>8849494</v>
      </c>
      <c r="Q16" s="24">
        <v>7200210</v>
      </c>
      <c r="R16" s="24">
        <v>24985729</v>
      </c>
      <c r="S16" s="24"/>
      <c r="T16" s="24"/>
      <c r="U16" s="24"/>
      <c r="V16" s="24"/>
      <c r="W16" s="24">
        <v>71156209</v>
      </c>
      <c r="X16" s="24">
        <v>83550101</v>
      </c>
      <c r="Y16" s="24">
        <v>-12393892</v>
      </c>
      <c r="Z16" s="6">
        <v>-14.83</v>
      </c>
      <c r="AA16" s="22">
        <v>123503996</v>
      </c>
    </row>
    <row r="17" spans="1:27" ht="12.75">
      <c r="A17" s="5" t="s">
        <v>43</v>
      </c>
      <c r="B17" s="3"/>
      <c r="C17" s="22">
        <v>1094271411</v>
      </c>
      <c r="D17" s="22"/>
      <c r="E17" s="23">
        <v>1024187986</v>
      </c>
      <c r="F17" s="24">
        <v>1024187986</v>
      </c>
      <c r="G17" s="24">
        <v>1782070</v>
      </c>
      <c r="H17" s="24">
        <v>55778049</v>
      </c>
      <c r="I17" s="24">
        <v>68161416</v>
      </c>
      <c r="J17" s="24">
        <v>125721535</v>
      </c>
      <c r="K17" s="24">
        <v>135680327</v>
      </c>
      <c r="L17" s="24">
        <v>78352070</v>
      </c>
      <c r="M17" s="24">
        <v>78352070</v>
      </c>
      <c r="N17" s="24">
        <v>292384467</v>
      </c>
      <c r="O17" s="24">
        <v>27801350</v>
      </c>
      <c r="P17" s="24">
        <v>64720938</v>
      </c>
      <c r="Q17" s="24">
        <v>37483352</v>
      </c>
      <c r="R17" s="24">
        <v>130005640</v>
      </c>
      <c r="S17" s="24"/>
      <c r="T17" s="24"/>
      <c r="U17" s="24"/>
      <c r="V17" s="24"/>
      <c r="W17" s="24">
        <v>548111642</v>
      </c>
      <c r="X17" s="24">
        <v>823614880</v>
      </c>
      <c r="Y17" s="24">
        <v>-275503238</v>
      </c>
      <c r="Z17" s="6">
        <v>-33.45</v>
      </c>
      <c r="AA17" s="22">
        <v>1024187986</v>
      </c>
    </row>
    <row r="18" spans="1:27" ht="12.75">
      <c r="A18" s="5" t="s">
        <v>44</v>
      </c>
      <c r="B18" s="3"/>
      <c r="C18" s="22">
        <v>5165367</v>
      </c>
      <c r="D18" s="22"/>
      <c r="E18" s="23">
        <v>647007</v>
      </c>
      <c r="F18" s="24">
        <v>647007</v>
      </c>
      <c r="G18" s="24">
        <v>-68447</v>
      </c>
      <c r="H18" s="24">
        <v>-6845</v>
      </c>
      <c r="I18" s="24">
        <v>-110676</v>
      </c>
      <c r="J18" s="24">
        <v>-185968</v>
      </c>
      <c r="K18" s="24">
        <v>-94922</v>
      </c>
      <c r="L18" s="24">
        <v>-74249</v>
      </c>
      <c r="M18" s="24">
        <v>-74249</v>
      </c>
      <c r="N18" s="24">
        <v>-243420</v>
      </c>
      <c r="O18" s="24">
        <v>-61351</v>
      </c>
      <c r="P18" s="24">
        <v>-113985</v>
      </c>
      <c r="Q18" s="24">
        <v>147613</v>
      </c>
      <c r="R18" s="24">
        <v>-27723</v>
      </c>
      <c r="S18" s="24"/>
      <c r="T18" s="24"/>
      <c r="U18" s="24"/>
      <c r="V18" s="24"/>
      <c r="W18" s="24">
        <v>-457111</v>
      </c>
      <c r="X18" s="24">
        <v>365634</v>
      </c>
      <c r="Y18" s="24">
        <v>-822745</v>
      </c>
      <c r="Z18" s="6">
        <v>-225.02</v>
      </c>
      <c r="AA18" s="22">
        <v>647007</v>
      </c>
    </row>
    <row r="19" spans="1:27" ht="12.75">
      <c r="A19" s="2" t="s">
        <v>45</v>
      </c>
      <c r="B19" s="8"/>
      <c r="C19" s="19">
        <f aca="true" t="shared" si="3" ref="C19:Y19">SUM(C20:C23)</f>
        <v>20350303740</v>
      </c>
      <c r="D19" s="19">
        <f>SUM(D20:D23)</f>
        <v>0</v>
      </c>
      <c r="E19" s="20">
        <f t="shared" si="3"/>
        <v>26889919595</v>
      </c>
      <c r="F19" s="21">
        <f t="shared" si="3"/>
        <v>26889919595</v>
      </c>
      <c r="G19" s="21">
        <f t="shared" si="3"/>
        <v>1090964347</v>
      </c>
      <c r="H19" s="21">
        <f t="shared" si="3"/>
        <v>1507733618</v>
      </c>
      <c r="I19" s="21">
        <f t="shared" si="3"/>
        <v>1406578007</v>
      </c>
      <c r="J19" s="21">
        <f t="shared" si="3"/>
        <v>4005275972</v>
      </c>
      <c r="K19" s="21">
        <f t="shared" si="3"/>
        <v>1549497569</v>
      </c>
      <c r="L19" s="21">
        <f t="shared" si="3"/>
        <v>2017104547</v>
      </c>
      <c r="M19" s="21">
        <f t="shared" si="3"/>
        <v>2017104547</v>
      </c>
      <c r="N19" s="21">
        <f t="shared" si="3"/>
        <v>5583706663</v>
      </c>
      <c r="O19" s="21">
        <f t="shared" si="3"/>
        <v>2491966861</v>
      </c>
      <c r="P19" s="21">
        <f t="shared" si="3"/>
        <v>1261594022</v>
      </c>
      <c r="Q19" s="21">
        <f t="shared" si="3"/>
        <v>668329880</v>
      </c>
      <c r="R19" s="21">
        <f t="shared" si="3"/>
        <v>4421890763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14010873398</v>
      </c>
      <c r="X19" s="21">
        <f t="shared" si="3"/>
        <v>19820155369</v>
      </c>
      <c r="Y19" s="21">
        <f t="shared" si="3"/>
        <v>-5809281971</v>
      </c>
      <c r="Z19" s="4">
        <f>+IF(X19&lt;&gt;0,+(Y19/X19)*100,0)</f>
        <v>-29.3099719091309</v>
      </c>
      <c r="AA19" s="19">
        <f>SUM(AA20:AA23)</f>
        <v>26889919595</v>
      </c>
    </row>
    <row r="20" spans="1:27" ht="12.75">
      <c r="A20" s="5" t="s">
        <v>46</v>
      </c>
      <c r="B20" s="3"/>
      <c r="C20" s="22">
        <v>12286734201</v>
      </c>
      <c r="D20" s="22"/>
      <c r="E20" s="23">
        <v>15455850595</v>
      </c>
      <c r="F20" s="24">
        <v>15455850595</v>
      </c>
      <c r="G20" s="24">
        <v>597397086</v>
      </c>
      <c r="H20" s="24">
        <v>784227796</v>
      </c>
      <c r="I20" s="24">
        <v>764587532</v>
      </c>
      <c r="J20" s="24">
        <v>2146212414</v>
      </c>
      <c r="K20" s="24">
        <v>861664775</v>
      </c>
      <c r="L20" s="24">
        <v>1333190696</v>
      </c>
      <c r="M20" s="24">
        <v>1333190696</v>
      </c>
      <c r="N20" s="24">
        <v>3528046167</v>
      </c>
      <c r="O20" s="24">
        <v>1850820591</v>
      </c>
      <c r="P20" s="24">
        <v>662249133</v>
      </c>
      <c r="Q20" s="24">
        <v>10740977</v>
      </c>
      <c r="R20" s="24">
        <v>2523810701</v>
      </c>
      <c r="S20" s="24"/>
      <c r="T20" s="24"/>
      <c r="U20" s="24"/>
      <c r="V20" s="24"/>
      <c r="W20" s="24">
        <v>8198069282</v>
      </c>
      <c r="X20" s="24">
        <v>11372344627</v>
      </c>
      <c r="Y20" s="24">
        <v>-3174275345</v>
      </c>
      <c r="Z20" s="6">
        <v>-27.91</v>
      </c>
      <c r="AA20" s="22">
        <v>15455850595</v>
      </c>
    </row>
    <row r="21" spans="1:27" ht="12.75">
      <c r="A21" s="5" t="s">
        <v>47</v>
      </c>
      <c r="B21" s="3"/>
      <c r="C21" s="22">
        <v>5010926152</v>
      </c>
      <c r="D21" s="22"/>
      <c r="E21" s="23">
        <v>6522401880</v>
      </c>
      <c r="F21" s="24">
        <v>6522401880</v>
      </c>
      <c r="G21" s="24">
        <v>304038256</v>
      </c>
      <c r="H21" s="24">
        <v>522056050</v>
      </c>
      <c r="I21" s="24">
        <v>423681917</v>
      </c>
      <c r="J21" s="24">
        <v>1249776223</v>
      </c>
      <c r="K21" s="24">
        <v>470295792</v>
      </c>
      <c r="L21" s="24">
        <v>467503923</v>
      </c>
      <c r="M21" s="24">
        <v>467503923</v>
      </c>
      <c r="N21" s="24">
        <v>1405303638</v>
      </c>
      <c r="O21" s="24">
        <v>411489395</v>
      </c>
      <c r="P21" s="24">
        <v>369806968</v>
      </c>
      <c r="Q21" s="24">
        <v>423124840</v>
      </c>
      <c r="R21" s="24">
        <v>1204421203</v>
      </c>
      <c r="S21" s="24"/>
      <c r="T21" s="24"/>
      <c r="U21" s="24"/>
      <c r="V21" s="24"/>
      <c r="W21" s="24">
        <v>3859501064</v>
      </c>
      <c r="X21" s="24">
        <v>4809207321</v>
      </c>
      <c r="Y21" s="24">
        <v>-949706257</v>
      </c>
      <c r="Z21" s="6">
        <v>-19.75</v>
      </c>
      <c r="AA21" s="22">
        <v>6522401880</v>
      </c>
    </row>
    <row r="22" spans="1:27" ht="12.75">
      <c r="A22" s="5" t="s">
        <v>48</v>
      </c>
      <c r="B22" s="3"/>
      <c r="C22" s="25">
        <v>1354579611</v>
      </c>
      <c r="D22" s="25"/>
      <c r="E22" s="26">
        <v>1897827542</v>
      </c>
      <c r="F22" s="27">
        <v>1897827542</v>
      </c>
      <c r="G22" s="27">
        <v>85360515</v>
      </c>
      <c r="H22" s="27">
        <v>68163898</v>
      </c>
      <c r="I22" s="27">
        <v>94591551</v>
      </c>
      <c r="J22" s="27">
        <v>248115964</v>
      </c>
      <c r="K22" s="27">
        <v>98924024</v>
      </c>
      <c r="L22" s="27">
        <v>111505578</v>
      </c>
      <c r="M22" s="27">
        <v>111505578</v>
      </c>
      <c r="N22" s="27">
        <v>321935180</v>
      </c>
      <c r="O22" s="27">
        <v>103401028</v>
      </c>
      <c r="P22" s="27">
        <v>114528682</v>
      </c>
      <c r="Q22" s="27">
        <v>114206371</v>
      </c>
      <c r="R22" s="27">
        <v>332136081</v>
      </c>
      <c r="S22" s="27"/>
      <c r="T22" s="27"/>
      <c r="U22" s="27"/>
      <c r="V22" s="27"/>
      <c r="W22" s="27">
        <v>902187225</v>
      </c>
      <c r="X22" s="27">
        <v>1377123508</v>
      </c>
      <c r="Y22" s="27">
        <v>-474936283</v>
      </c>
      <c r="Z22" s="7">
        <v>-34.49</v>
      </c>
      <c r="AA22" s="25">
        <v>1897827542</v>
      </c>
    </row>
    <row r="23" spans="1:27" ht="12.75">
      <c r="A23" s="5" t="s">
        <v>49</v>
      </c>
      <c r="B23" s="3"/>
      <c r="C23" s="22">
        <v>1698063776</v>
      </c>
      <c r="D23" s="22"/>
      <c r="E23" s="23">
        <v>3013839578</v>
      </c>
      <c r="F23" s="24">
        <v>3013839578</v>
      </c>
      <c r="G23" s="24">
        <v>104168490</v>
      </c>
      <c r="H23" s="24">
        <v>133285874</v>
      </c>
      <c r="I23" s="24">
        <v>123717007</v>
      </c>
      <c r="J23" s="24">
        <v>361171371</v>
      </c>
      <c r="K23" s="24">
        <v>118612978</v>
      </c>
      <c r="L23" s="24">
        <v>104904350</v>
      </c>
      <c r="M23" s="24">
        <v>104904350</v>
      </c>
      <c r="N23" s="24">
        <v>328421678</v>
      </c>
      <c r="O23" s="24">
        <v>126255847</v>
      </c>
      <c r="P23" s="24">
        <v>115009239</v>
      </c>
      <c r="Q23" s="24">
        <v>120257692</v>
      </c>
      <c r="R23" s="24">
        <v>361522778</v>
      </c>
      <c r="S23" s="24"/>
      <c r="T23" s="24"/>
      <c r="U23" s="24"/>
      <c r="V23" s="24"/>
      <c r="W23" s="24">
        <v>1051115827</v>
      </c>
      <c r="X23" s="24">
        <v>2261479913</v>
      </c>
      <c r="Y23" s="24">
        <v>-1210364086</v>
      </c>
      <c r="Z23" s="6">
        <v>-53.52</v>
      </c>
      <c r="AA23" s="22">
        <v>3013839578</v>
      </c>
    </row>
    <row r="24" spans="1:27" ht="12.75">
      <c r="A24" s="2" t="s">
        <v>50</v>
      </c>
      <c r="B24" s="8" t="s">
        <v>51</v>
      </c>
      <c r="C24" s="19">
        <v>226573568</v>
      </c>
      <c r="D24" s="19"/>
      <c r="E24" s="20">
        <v>245654959</v>
      </c>
      <c r="F24" s="21">
        <v>245654959</v>
      </c>
      <c r="G24" s="21">
        <v>16620325</v>
      </c>
      <c r="H24" s="21">
        <v>-1328821</v>
      </c>
      <c r="I24" s="21">
        <v>34142614</v>
      </c>
      <c r="J24" s="21">
        <v>49434118</v>
      </c>
      <c r="K24" s="21">
        <v>18834180</v>
      </c>
      <c r="L24" s="21">
        <v>17020699</v>
      </c>
      <c r="M24" s="21">
        <v>17020699</v>
      </c>
      <c r="N24" s="21">
        <v>52875578</v>
      </c>
      <c r="O24" s="21">
        <v>17114783</v>
      </c>
      <c r="P24" s="21">
        <v>18466622</v>
      </c>
      <c r="Q24" s="21">
        <v>18522583</v>
      </c>
      <c r="R24" s="21">
        <v>54103988</v>
      </c>
      <c r="S24" s="21"/>
      <c r="T24" s="21"/>
      <c r="U24" s="21"/>
      <c r="V24" s="21"/>
      <c r="W24" s="21">
        <v>156413684</v>
      </c>
      <c r="X24" s="21">
        <v>180326330</v>
      </c>
      <c r="Y24" s="21">
        <v>-23912646</v>
      </c>
      <c r="Z24" s="4">
        <v>-13.26</v>
      </c>
      <c r="AA24" s="19">
        <v>245654959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35043874032</v>
      </c>
      <c r="D25" s="40">
        <f>+D5+D9+D15+D19+D24</f>
        <v>0</v>
      </c>
      <c r="E25" s="41">
        <f t="shared" si="4"/>
        <v>43408640104</v>
      </c>
      <c r="F25" s="42">
        <f t="shared" si="4"/>
        <v>43408640104</v>
      </c>
      <c r="G25" s="42">
        <f t="shared" si="4"/>
        <v>2805587941</v>
      </c>
      <c r="H25" s="42">
        <f t="shared" si="4"/>
        <v>2744946047</v>
      </c>
      <c r="I25" s="42">
        <f t="shared" si="4"/>
        <v>2266159725</v>
      </c>
      <c r="J25" s="42">
        <f t="shared" si="4"/>
        <v>7816693713</v>
      </c>
      <c r="K25" s="42">
        <f t="shared" si="4"/>
        <v>2438136312</v>
      </c>
      <c r="L25" s="42">
        <f t="shared" si="4"/>
        <v>2866704292</v>
      </c>
      <c r="M25" s="42">
        <f t="shared" si="4"/>
        <v>2867498731</v>
      </c>
      <c r="N25" s="42">
        <f t="shared" si="4"/>
        <v>8172339335</v>
      </c>
      <c r="O25" s="42">
        <f t="shared" si="4"/>
        <v>3271881513</v>
      </c>
      <c r="P25" s="42">
        <f t="shared" si="4"/>
        <v>2191571695</v>
      </c>
      <c r="Q25" s="42">
        <f t="shared" si="4"/>
        <v>4345310160</v>
      </c>
      <c r="R25" s="42">
        <f t="shared" si="4"/>
        <v>9808763368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25797796416</v>
      </c>
      <c r="X25" s="42">
        <f t="shared" si="4"/>
        <v>33239206015</v>
      </c>
      <c r="Y25" s="42">
        <f t="shared" si="4"/>
        <v>-7441409599</v>
      </c>
      <c r="Z25" s="43">
        <f>+IF(X25&lt;&gt;0,+(Y25/X25)*100,0)</f>
        <v>-22.38744690725128</v>
      </c>
      <c r="AA25" s="40">
        <f>+AA5+AA9+AA15+AA19+AA24</f>
        <v>43408640104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10520041811</v>
      </c>
      <c r="D28" s="19">
        <f>SUM(D29:D31)</f>
        <v>0</v>
      </c>
      <c r="E28" s="20">
        <f t="shared" si="5"/>
        <v>8213439233</v>
      </c>
      <c r="F28" s="21">
        <f t="shared" si="5"/>
        <v>8213439233</v>
      </c>
      <c r="G28" s="21">
        <f t="shared" si="5"/>
        <v>334197360</v>
      </c>
      <c r="H28" s="21">
        <f t="shared" si="5"/>
        <v>704934076</v>
      </c>
      <c r="I28" s="21">
        <f t="shared" si="5"/>
        <v>609584482</v>
      </c>
      <c r="J28" s="21">
        <f t="shared" si="5"/>
        <v>1648715918</v>
      </c>
      <c r="K28" s="21">
        <f t="shared" si="5"/>
        <v>488506005</v>
      </c>
      <c r="L28" s="21">
        <f t="shared" si="5"/>
        <v>499555944</v>
      </c>
      <c r="M28" s="21">
        <f t="shared" si="5"/>
        <v>499603061</v>
      </c>
      <c r="N28" s="21">
        <f t="shared" si="5"/>
        <v>1487665010</v>
      </c>
      <c r="O28" s="21">
        <f t="shared" si="5"/>
        <v>606183997</v>
      </c>
      <c r="P28" s="21">
        <f t="shared" si="5"/>
        <v>587941993</v>
      </c>
      <c r="Q28" s="21">
        <f t="shared" si="5"/>
        <v>1048001968</v>
      </c>
      <c r="R28" s="21">
        <f t="shared" si="5"/>
        <v>2242127958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5378508886</v>
      </c>
      <c r="X28" s="21">
        <f t="shared" si="5"/>
        <v>5895934239</v>
      </c>
      <c r="Y28" s="21">
        <f t="shared" si="5"/>
        <v>-517425353</v>
      </c>
      <c r="Z28" s="4">
        <f>+IF(X28&lt;&gt;0,+(Y28/X28)*100,0)</f>
        <v>-8.775968863040774</v>
      </c>
      <c r="AA28" s="19">
        <f>SUM(AA29:AA31)</f>
        <v>8213439233</v>
      </c>
    </row>
    <row r="29" spans="1:27" ht="12.75">
      <c r="A29" s="5" t="s">
        <v>32</v>
      </c>
      <c r="B29" s="3"/>
      <c r="C29" s="22">
        <v>1095657224</v>
      </c>
      <c r="D29" s="22"/>
      <c r="E29" s="23">
        <v>1278282565</v>
      </c>
      <c r="F29" s="24">
        <v>1278282565</v>
      </c>
      <c r="G29" s="24">
        <v>92201031</v>
      </c>
      <c r="H29" s="24">
        <v>65862337</v>
      </c>
      <c r="I29" s="24">
        <v>95526256</v>
      </c>
      <c r="J29" s="24">
        <v>253589624</v>
      </c>
      <c r="K29" s="24">
        <v>90124470</v>
      </c>
      <c r="L29" s="24">
        <v>87085703</v>
      </c>
      <c r="M29" s="24">
        <v>87132820</v>
      </c>
      <c r="N29" s="24">
        <v>264342993</v>
      </c>
      <c r="O29" s="24">
        <v>90159211</v>
      </c>
      <c r="P29" s="24">
        <v>111942457</v>
      </c>
      <c r="Q29" s="24">
        <v>100880237</v>
      </c>
      <c r="R29" s="24">
        <v>302981905</v>
      </c>
      <c r="S29" s="24"/>
      <c r="T29" s="24"/>
      <c r="U29" s="24"/>
      <c r="V29" s="24"/>
      <c r="W29" s="24">
        <v>820914522</v>
      </c>
      <c r="X29" s="24">
        <v>941526181</v>
      </c>
      <c r="Y29" s="24">
        <v>-120611659</v>
      </c>
      <c r="Z29" s="6">
        <v>-12.81</v>
      </c>
      <c r="AA29" s="22">
        <v>1278282565</v>
      </c>
    </row>
    <row r="30" spans="1:27" ht="12.75">
      <c r="A30" s="5" t="s">
        <v>33</v>
      </c>
      <c r="B30" s="3"/>
      <c r="C30" s="25">
        <v>9221974974</v>
      </c>
      <c r="D30" s="25"/>
      <c r="E30" s="26">
        <v>6613436440</v>
      </c>
      <c r="F30" s="27">
        <v>6613436440</v>
      </c>
      <c r="G30" s="27">
        <v>237039311</v>
      </c>
      <c r="H30" s="27">
        <v>624303330</v>
      </c>
      <c r="I30" s="27">
        <v>501714875</v>
      </c>
      <c r="J30" s="27">
        <v>1363057516</v>
      </c>
      <c r="K30" s="27">
        <v>387973109</v>
      </c>
      <c r="L30" s="27">
        <v>399773121</v>
      </c>
      <c r="M30" s="27">
        <v>399773121</v>
      </c>
      <c r="N30" s="27">
        <v>1187519351</v>
      </c>
      <c r="O30" s="27">
        <v>496183693</v>
      </c>
      <c r="P30" s="27">
        <v>453426362</v>
      </c>
      <c r="Q30" s="27">
        <v>933928548</v>
      </c>
      <c r="R30" s="27">
        <v>1883538603</v>
      </c>
      <c r="S30" s="27"/>
      <c r="T30" s="27"/>
      <c r="U30" s="27"/>
      <c r="V30" s="27"/>
      <c r="W30" s="27">
        <v>4434115470</v>
      </c>
      <c r="X30" s="27">
        <v>4722304246</v>
      </c>
      <c r="Y30" s="27">
        <v>-288188776</v>
      </c>
      <c r="Z30" s="7">
        <v>-6.1</v>
      </c>
      <c r="AA30" s="25">
        <v>6613436440</v>
      </c>
    </row>
    <row r="31" spans="1:27" ht="12.75">
      <c r="A31" s="5" t="s">
        <v>34</v>
      </c>
      <c r="B31" s="3"/>
      <c r="C31" s="22">
        <v>202409613</v>
      </c>
      <c r="D31" s="22"/>
      <c r="E31" s="23">
        <v>321720228</v>
      </c>
      <c r="F31" s="24">
        <v>321720228</v>
      </c>
      <c r="G31" s="24">
        <v>4957018</v>
      </c>
      <c r="H31" s="24">
        <v>14768409</v>
      </c>
      <c r="I31" s="24">
        <v>12343351</v>
      </c>
      <c r="J31" s="24">
        <v>32068778</v>
      </c>
      <c r="K31" s="24">
        <v>10408426</v>
      </c>
      <c r="L31" s="24">
        <v>12697120</v>
      </c>
      <c r="M31" s="24">
        <v>12697120</v>
      </c>
      <c r="N31" s="24">
        <v>35802666</v>
      </c>
      <c r="O31" s="24">
        <v>19841093</v>
      </c>
      <c r="P31" s="24">
        <v>22573174</v>
      </c>
      <c r="Q31" s="24">
        <v>13193183</v>
      </c>
      <c r="R31" s="24">
        <v>55607450</v>
      </c>
      <c r="S31" s="24"/>
      <c r="T31" s="24"/>
      <c r="U31" s="24"/>
      <c r="V31" s="24"/>
      <c r="W31" s="24">
        <v>123478894</v>
      </c>
      <c r="X31" s="24">
        <v>232103812</v>
      </c>
      <c r="Y31" s="24">
        <v>-108624918</v>
      </c>
      <c r="Z31" s="6">
        <v>-46.8</v>
      </c>
      <c r="AA31" s="22">
        <v>321720228</v>
      </c>
    </row>
    <row r="32" spans="1:27" ht="12.75">
      <c r="A32" s="2" t="s">
        <v>35</v>
      </c>
      <c r="B32" s="3"/>
      <c r="C32" s="19">
        <f aca="true" t="shared" si="6" ref="C32:Y32">SUM(C33:C37)</f>
        <v>5081093306</v>
      </c>
      <c r="D32" s="19">
        <f>SUM(D33:D37)</f>
        <v>0</v>
      </c>
      <c r="E32" s="20">
        <f t="shared" si="6"/>
        <v>5875109224</v>
      </c>
      <c r="F32" s="21">
        <f t="shared" si="6"/>
        <v>5875109224</v>
      </c>
      <c r="G32" s="21">
        <f t="shared" si="6"/>
        <v>349647633</v>
      </c>
      <c r="H32" s="21">
        <f t="shared" si="6"/>
        <v>438798735</v>
      </c>
      <c r="I32" s="21">
        <f t="shared" si="6"/>
        <v>469507389</v>
      </c>
      <c r="J32" s="21">
        <f t="shared" si="6"/>
        <v>1257953757</v>
      </c>
      <c r="K32" s="21">
        <f t="shared" si="6"/>
        <v>453505917</v>
      </c>
      <c r="L32" s="21">
        <f t="shared" si="6"/>
        <v>418513503</v>
      </c>
      <c r="M32" s="21">
        <f t="shared" si="6"/>
        <v>426160534</v>
      </c>
      <c r="N32" s="21">
        <f t="shared" si="6"/>
        <v>1298179954</v>
      </c>
      <c r="O32" s="21">
        <f t="shared" si="6"/>
        <v>608964770</v>
      </c>
      <c r="P32" s="21">
        <f t="shared" si="6"/>
        <v>479521417</v>
      </c>
      <c r="Q32" s="21">
        <f t="shared" si="6"/>
        <v>504642683</v>
      </c>
      <c r="R32" s="21">
        <f t="shared" si="6"/>
        <v>1593128870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4149262581</v>
      </c>
      <c r="X32" s="21">
        <f t="shared" si="6"/>
        <v>4415607585</v>
      </c>
      <c r="Y32" s="21">
        <f t="shared" si="6"/>
        <v>-266345004</v>
      </c>
      <c r="Z32" s="4">
        <f>+IF(X32&lt;&gt;0,+(Y32/X32)*100,0)</f>
        <v>-6.031899322412274</v>
      </c>
      <c r="AA32" s="19">
        <f>SUM(AA33:AA37)</f>
        <v>5875109224</v>
      </c>
    </row>
    <row r="33" spans="1:27" ht="12.75">
      <c r="A33" s="5" t="s">
        <v>36</v>
      </c>
      <c r="B33" s="3"/>
      <c r="C33" s="22">
        <v>329851901</v>
      </c>
      <c r="D33" s="22"/>
      <c r="E33" s="23">
        <v>355206161</v>
      </c>
      <c r="F33" s="24">
        <v>355206161</v>
      </c>
      <c r="G33" s="24">
        <v>29770165</v>
      </c>
      <c r="H33" s="24">
        <v>68088366</v>
      </c>
      <c r="I33" s="24">
        <v>33106046</v>
      </c>
      <c r="J33" s="24">
        <v>130964577</v>
      </c>
      <c r="K33" s="24">
        <v>33575255</v>
      </c>
      <c r="L33" s="24">
        <v>33266179</v>
      </c>
      <c r="M33" s="24">
        <v>40913210</v>
      </c>
      <c r="N33" s="24">
        <v>107754644</v>
      </c>
      <c r="O33" s="24">
        <v>41943085</v>
      </c>
      <c r="P33" s="24">
        <v>42658044</v>
      </c>
      <c r="Q33" s="24">
        <v>41090714</v>
      </c>
      <c r="R33" s="24">
        <v>125691843</v>
      </c>
      <c r="S33" s="24"/>
      <c r="T33" s="24"/>
      <c r="U33" s="24"/>
      <c r="V33" s="24"/>
      <c r="W33" s="24">
        <v>364411064</v>
      </c>
      <c r="X33" s="24">
        <v>274872307</v>
      </c>
      <c r="Y33" s="24">
        <v>89538757</v>
      </c>
      <c r="Z33" s="6">
        <v>32.57</v>
      </c>
      <c r="AA33" s="22">
        <v>355206161</v>
      </c>
    </row>
    <row r="34" spans="1:27" ht="12.75">
      <c r="A34" s="5" t="s">
        <v>37</v>
      </c>
      <c r="B34" s="3"/>
      <c r="C34" s="22">
        <v>697293712</v>
      </c>
      <c r="D34" s="22"/>
      <c r="E34" s="23">
        <v>532599875</v>
      </c>
      <c r="F34" s="24">
        <v>532599875</v>
      </c>
      <c r="G34" s="24">
        <v>36816021</v>
      </c>
      <c r="H34" s="24">
        <v>36392591</v>
      </c>
      <c r="I34" s="24">
        <v>38630768</v>
      </c>
      <c r="J34" s="24">
        <v>111839380</v>
      </c>
      <c r="K34" s="24">
        <v>46584482</v>
      </c>
      <c r="L34" s="24">
        <v>42382121</v>
      </c>
      <c r="M34" s="24">
        <v>42382121</v>
      </c>
      <c r="N34" s="24">
        <v>131348724</v>
      </c>
      <c r="O34" s="24">
        <v>58249990</v>
      </c>
      <c r="P34" s="24">
        <v>48551577</v>
      </c>
      <c r="Q34" s="24">
        <v>59753499</v>
      </c>
      <c r="R34" s="24">
        <v>166555066</v>
      </c>
      <c r="S34" s="24"/>
      <c r="T34" s="24"/>
      <c r="U34" s="24"/>
      <c r="V34" s="24"/>
      <c r="W34" s="24">
        <v>409743170</v>
      </c>
      <c r="X34" s="24">
        <v>420172431</v>
      </c>
      <c r="Y34" s="24">
        <v>-10429261</v>
      </c>
      <c r="Z34" s="6">
        <v>-2.48</v>
      </c>
      <c r="AA34" s="22">
        <v>532599875</v>
      </c>
    </row>
    <row r="35" spans="1:27" ht="12.75">
      <c r="A35" s="5" t="s">
        <v>38</v>
      </c>
      <c r="B35" s="3"/>
      <c r="C35" s="22">
        <v>2842833226</v>
      </c>
      <c r="D35" s="22"/>
      <c r="E35" s="23">
        <v>3377582484</v>
      </c>
      <c r="F35" s="24">
        <v>3377582484</v>
      </c>
      <c r="G35" s="24">
        <v>211353698</v>
      </c>
      <c r="H35" s="24">
        <v>224735709</v>
      </c>
      <c r="I35" s="24">
        <v>298578697</v>
      </c>
      <c r="J35" s="24">
        <v>734668104</v>
      </c>
      <c r="K35" s="24">
        <v>265445737</v>
      </c>
      <c r="L35" s="24">
        <v>247649485</v>
      </c>
      <c r="M35" s="24">
        <v>247649485</v>
      </c>
      <c r="N35" s="24">
        <v>760744707</v>
      </c>
      <c r="O35" s="24">
        <v>361603810</v>
      </c>
      <c r="P35" s="24">
        <v>277500894</v>
      </c>
      <c r="Q35" s="24">
        <v>286163608</v>
      </c>
      <c r="R35" s="24">
        <v>925268312</v>
      </c>
      <c r="S35" s="24"/>
      <c r="T35" s="24"/>
      <c r="U35" s="24"/>
      <c r="V35" s="24"/>
      <c r="W35" s="24">
        <v>2420681123</v>
      </c>
      <c r="X35" s="24">
        <v>2541744555</v>
      </c>
      <c r="Y35" s="24">
        <v>-121063432</v>
      </c>
      <c r="Z35" s="6">
        <v>-4.76</v>
      </c>
      <c r="AA35" s="22">
        <v>3377582484</v>
      </c>
    </row>
    <row r="36" spans="1:27" ht="12.75">
      <c r="A36" s="5" t="s">
        <v>39</v>
      </c>
      <c r="B36" s="3"/>
      <c r="C36" s="22">
        <v>564097829</v>
      </c>
      <c r="D36" s="22"/>
      <c r="E36" s="23">
        <v>809888913</v>
      </c>
      <c r="F36" s="24">
        <v>809888913</v>
      </c>
      <c r="G36" s="24">
        <v>15796642</v>
      </c>
      <c r="H36" s="24">
        <v>33244371</v>
      </c>
      <c r="I36" s="24">
        <v>42520105</v>
      </c>
      <c r="J36" s="24">
        <v>91561118</v>
      </c>
      <c r="K36" s="24">
        <v>48568742</v>
      </c>
      <c r="L36" s="24">
        <v>38347117</v>
      </c>
      <c r="M36" s="24">
        <v>38347117</v>
      </c>
      <c r="N36" s="24">
        <v>125262976</v>
      </c>
      <c r="O36" s="24">
        <v>66893991</v>
      </c>
      <c r="P36" s="24">
        <v>46643643</v>
      </c>
      <c r="Q36" s="24">
        <v>53575590</v>
      </c>
      <c r="R36" s="24">
        <v>167113224</v>
      </c>
      <c r="S36" s="24"/>
      <c r="T36" s="24"/>
      <c r="U36" s="24"/>
      <c r="V36" s="24"/>
      <c r="W36" s="24">
        <v>383937318</v>
      </c>
      <c r="X36" s="24">
        <v>572596658</v>
      </c>
      <c r="Y36" s="24">
        <v>-188659340</v>
      </c>
      <c r="Z36" s="6">
        <v>-32.95</v>
      </c>
      <c r="AA36" s="22">
        <v>809888913</v>
      </c>
    </row>
    <row r="37" spans="1:27" ht="12.75">
      <c r="A37" s="5" t="s">
        <v>40</v>
      </c>
      <c r="B37" s="3"/>
      <c r="C37" s="25">
        <v>647016638</v>
      </c>
      <c r="D37" s="25"/>
      <c r="E37" s="26">
        <v>799831791</v>
      </c>
      <c r="F37" s="27">
        <v>799831791</v>
      </c>
      <c r="G37" s="27">
        <v>55911107</v>
      </c>
      <c r="H37" s="27">
        <v>76337698</v>
      </c>
      <c r="I37" s="27">
        <v>56671773</v>
      </c>
      <c r="J37" s="27">
        <v>188920578</v>
      </c>
      <c r="K37" s="27">
        <v>59331701</v>
      </c>
      <c r="L37" s="27">
        <v>56868601</v>
      </c>
      <c r="M37" s="27">
        <v>56868601</v>
      </c>
      <c r="N37" s="27">
        <v>173068903</v>
      </c>
      <c r="O37" s="27">
        <v>80273894</v>
      </c>
      <c r="P37" s="27">
        <v>64167259</v>
      </c>
      <c r="Q37" s="27">
        <v>64059272</v>
      </c>
      <c r="R37" s="27">
        <v>208500425</v>
      </c>
      <c r="S37" s="27"/>
      <c r="T37" s="27"/>
      <c r="U37" s="27"/>
      <c r="V37" s="27"/>
      <c r="W37" s="27">
        <v>570489906</v>
      </c>
      <c r="X37" s="27">
        <v>606221634</v>
      </c>
      <c r="Y37" s="27">
        <v>-35731728</v>
      </c>
      <c r="Z37" s="7">
        <v>-5.89</v>
      </c>
      <c r="AA37" s="25">
        <v>799831791</v>
      </c>
    </row>
    <row r="38" spans="1:27" ht="12.75">
      <c r="A38" s="2" t="s">
        <v>41</v>
      </c>
      <c r="B38" s="8"/>
      <c r="C38" s="19">
        <f aca="true" t="shared" si="7" ref="C38:Y38">SUM(C39:C41)</f>
        <v>2714360848</v>
      </c>
      <c r="D38" s="19">
        <f>SUM(D39:D41)</f>
        <v>0</v>
      </c>
      <c r="E38" s="20">
        <f t="shared" si="7"/>
        <v>3243536678</v>
      </c>
      <c r="F38" s="21">
        <f t="shared" si="7"/>
        <v>3243536678</v>
      </c>
      <c r="G38" s="21">
        <f t="shared" si="7"/>
        <v>174323877</v>
      </c>
      <c r="H38" s="21">
        <f t="shared" si="7"/>
        <v>234513992</v>
      </c>
      <c r="I38" s="21">
        <f t="shared" si="7"/>
        <v>233419538</v>
      </c>
      <c r="J38" s="21">
        <f t="shared" si="7"/>
        <v>642257407</v>
      </c>
      <c r="K38" s="21">
        <f t="shared" si="7"/>
        <v>264657841</v>
      </c>
      <c r="L38" s="21">
        <f t="shared" si="7"/>
        <v>219948446</v>
      </c>
      <c r="M38" s="21">
        <f t="shared" si="7"/>
        <v>219948446</v>
      </c>
      <c r="N38" s="21">
        <f t="shared" si="7"/>
        <v>704554733</v>
      </c>
      <c r="O38" s="21">
        <f t="shared" si="7"/>
        <v>276101478</v>
      </c>
      <c r="P38" s="21">
        <f t="shared" si="7"/>
        <v>247828132</v>
      </c>
      <c r="Q38" s="21">
        <f t="shared" si="7"/>
        <v>273366704</v>
      </c>
      <c r="R38" s="21">
        <f t="shared" si="7"/>
        <v>797296314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2144108454</v>
      </c>
      <c r="X38" s="21">
        <f t="shared" si="7"/>
        <v>2482552465</v>
      </c>
      <c r="Y38" s="21">
        <f t="shared" si="7"/>
        <v>-338444011</v>
      </c>
      <c r="Z38" s="4">
        <f>+IF(X38&lt;&gt;0,+(Y38/X38)*100,0)</f>
        <v>-13.632904672570534</v>
      </c>
      <c r="AA38" s="19">
        <f>SUM(AA39:AA41)</f>
        <v>3243536678</v>
      </c>
    </row>
    <row r="39" spans="1:27" ht="12.75">
      <c r="A39" s="5" t="s">
        <v>42</v>
      </c>
      <c r="B39" s="3"/>
      <c r="C39" s="22">
        <v>853128932</v>
      </c>
      <c r="D39" s="22"/>
      <c r="E39" s="23">
        <v>1086329637</v>
      </c>
      <c r="F39" s="24">
        <v>1086329637</v>
      </c>
      <c r="G39" s="24">
        <v>77866487</v>
      </c>
      <c r="H39" s="24">
        <v>91009571</v>
      </c>
      <c r="I39" s="24">
        <v>72170847</v>
      </c>
      <c r="J39" s="24">
        <v>241046905</v>
      </c>
      <c r="K39" s="24">
        <v>91702574</v>
      </c>
      <c r="L39" s="24">
        <v>74600905</v>
      </c>
      <c r="M39" s="24">
        <v>74600905</v>
      </c>
      <c r="N39" s="24">
        <v>240904384</v>
      </c>
      <c r="O39" s="24">
        <v>109288830</v>
      </c>
      <c r="P39" s="24">
        <v>70423114</v>
      </c>
      <c r="Q39" s="24">
        <v>74027695</v>
      </c>
      <c r="R39" s="24">
        <v>253739639</v>
      </c>
      <c r="S39" s="24"/>
      <c r="T39" s="24"/>
      <c r="U39" s="24"/>
      <c r="V39" s="24"/>
      <c r="W39" s="24">
        <v>735690928</v>
      </c>
      <c r="X39" s="24">
        <v>803780995</v>
      </c>
      <c r="Y39" s="24">
        <v>-68090067</v>
      </c>
      <c r="Z39" s="6">
        <v>-8.47</v>
      </c>
      <c r="AA39" s="22">
        <v>1086329637</v>
      </c>
    </row>
    <row r="40" spans="1:27" ht="12.75">
      <c r="A40" s="5" t="s">
        <v>43</v>
      </c>
      <c r="B40" s="3"/>
      <c r="C40" s="22">
        <v>1692517387</v>
      </c>
      <c r="D40" s="22"/>
      <c r="E40" s="23">
        <v>1978604388</v>
      </c>
      <c r="F40" s="24">
        <v>1978604388</v>
      </c>
      <c r="G40" s="24">
        <v>91194358</v>
      </c>
      <c r="H40" s="24">
        <v>136840386</v>
      </c>
      <c r="I40" s="24">
        <v>153973805</v>
      </c>
      <c r="J40" s="24">
        <v>382008549</v>
      </c>
      <c r="K40" s="24">
        <v>163692959</v>
      </c>
      <c r="L40" s="24">
        <v>131412197</v>
      </c>
      <c r="M40" s="24">
        <v>131412197</v>
      </c>
      <c r="N40" s="24">
        <v>426517353</v>
      </c>
      <c r="O40" s="24">
        <v>151500845</v>
      </c>
      <c r="P40" s="24">
        <v>169089039</v>
      </c>
      <c r="Q40" s="24">
        <v>196518478</v>
      </c>
      <c r="R40" s="24">
        <v>517108362</v>
      </c>
      <c r="S40" s="24"/>
      <c r="T40" s="24"/>
      <c r="U40" s="24"/>
      <c r="V40" s="24"/>
      <c r="W40" s="24">
        <v>1325634264</v>
      </c>
      <c r="X40" s="24">
        <v>1538694616</v>
      </c>
      <c r="Y40" s="24">
        <v>-213060352</v>
      </c>
      <c r="Z40" s="6">
        <v>-13.85</v>
      </c>
      <c r="AA40" s="22">
        <v>1978604388</v>
      </c>
    </row>
    <row r="41" spans="1:27" ht="12.75">
      <c r="A41" s="5" t="s">
        <v>44</v>
      </c>
      <c r="B41" s="3"/>
      <c r="C41" s="22">
        <v>168714529</v>
      </c>
      <c r="D41" s="22"/>
      <c r="E41" s="23">
        <v>178602653</v>
      </c>
      <c r="F41" s="24">
        <v>178602653</v>
      </c>
      <c r="G41" s="24">
        <v>5263032</v>
      </c>
      <c r="H41" s="24">
        <v>6664035</v>
      </c>
      <c r="I41" s="24">
        <v>7274886</v>
      </c>
      <c r="J41" s="24">
        <v>19201953</v>
      </c>
      <c r="K41" s="24">
        <v>9262308</v>
      </c>
      <c r="L41" s="24">
        <v>13935344</v>
      </c>
      <c r="M41" s="24">
        <v>13935344</v>
      </c>
      <c r="N41" s="24">
        <v>37132996</v>
      </c>
      <c r="O41" s="24">
        <v>15311803</v>
      </c>
      <c r="P41" s="24">
        <v>8315979</v>
      </c>
      <c r="Q41" s="24">
        <v>2820531</v>
      </c>
      <c r="R41" s="24">
        <v>26448313</v>
      </c>
      <c r="S41" s="24"/>
      <c r="T41" s="24"/>
      <c r="U41" s="24"/>
      <c r="V41" s="24"/>
      <c r="W41" s="24">
        <v>82783262</v>
      </c>
      <c r="X41" s="24">
        <v>140076854</v>
      </c>
      <c r="Y41" s="24">
        <v>-57293592</v>
      </c>
      <c r="Z41" s="6">
        <v>-40.9</v>
      </c>
      <c r="AA41" s="22">
        <v>178602653</v>
      </c>
    </row>
    <row r="42" spans="1:27" ht="12.75">
      <c r="A42" s="2" t="s">
        <v>45</v>
      </c>
      <c r="B42" s="8"/>
      <c r="C42" s="19">
        <f aca="true" t="shared" si="8" ref="C42:Y42">SUM(C43:C46)</f>
        <v>16790189916</v>
      </c>
      <c r="D42" s="19">
        <f>SUM(D43:D46)</f>
        <v>0</v>
      </c>
      <c r="E42" s="20">
        <f t="shared" si="8"/>
        <v>17936468011</v>
      </c>
      <c r="F42" s="21">
        <f t="shared" si="8"/>
        <v>17936468011</v>
      </c>
      <c r="G42" s="21">
        <f t="shared" si="8"/>
        <v>276205884</v>
      </c>
      <c r="H42" s="21">
        <f t="shared" si="8"/>
        <v>1841066909</v>
      </c>
      <c r="I42" s="21">
        <f t="shared" si="8"/>
        <v>3141231823</v>
      </c>
      <c r="J42" s="21">
        <f t="shared" si="8"/>
        <v>5258504616</v>
      </c>
      <c r="K42" s="21">
        <f t="shared" si="8"/>
        <v>1354920530</v>
      </c>
      <c r="L42" s="21">
        <f t="shared" si="8"/>
        <v>1423853832</v>
      </c>
      <c r="M42" s="21">
        <f t="shared" si="8"/>
        <v>1423853832</v>
      </c>
      <c r="N42" s="21">
        <f t="shared" si="8"/>
        <v>4202628194</v>
      </c>
      <c r="O42" s="21">
        <f t="shared" si="8"/>
        <v>1458621341</v>
      </c>
      <c r="P42" s="21">
        <f t="shared" si="8"/>
        <v>1414660364</v>
      </c>
      <c r="Q42" s="21">
        <f t="shared" si="8"/>
        <v>1299300037</v>
      </c>
      <c r="R42" s="21">
        <f t="shared" si="8"/>
        <v>4172581742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13633714552</v>
      </c>
      <c r="X42" s="21">
        <f t="shared" si="8"/>
        <v>13946019111</v>
      </c>
      <c r="Y42" s="21">
        <f t="shared" si="8"/>
        <v>-312304559</v>
      </c>
      <c r="Z42" s="4">
        <f>+IF(X42&lt;&gt;0,+(Y42/X42)*100,0)</f>
        <v>-2.239381407083173</v>
      </c>
      <c r="AA42" s="19">
        <f>SUM(AA43:AA46)</f>
        <v>17936468011</v>
      </c>
    </row>
    <row r="43" spans="1:27" ht="12.75">
      <c r="A43" s="5" t="s">
        <v>46</v>
      </c>
      <c r="B43" s="3"/>
      <c r="C43" s="22">
        <v>11066569202</v>
      </c>
      <c r="D43" s="22"/>
      <c r="E43" s="23">
        <v>11868159976</v>
      </c>
      <c r="F43" s="24">
        <v>11868159976</v>
      </c>
      <c r="G43" s="24">
        <v>150819505</v>
      </c>
      <c r="H43" s="24">
        <v>1393096713</v>
      </c>
      <c r="I43" s="24">
        <v>2425260978</v>
      </c>
      <c r="J43" s="24">
        <v>3969177196</v>
      </c>
      <c r="K43" s="24">
        <v>865117469</v>
      </c>
      <c r="L43" s="24">
        <v>885744223</v>
      </c>
      <c r="M43" s="24">
        <v>885744223</v>
      </c>
      <c r="N43" s="24">
        <v>2636605915</v>
      </c>
      <c r="O43" s="24">
        <v>869606074</v>
      </c>
      <c r="P43" s="24">
        <v>853065265</v>
      </c>
      <c r="Q43" s="24">
        <v>805550974</v>
      </c>
      <c r="R43" s="24">
        <v>2528222313</v>
      </c>
      <c r="S43" s="24"/>
      <c r="T43" s="24"/>
      <c r="U43" s="24"/>
      <c r="V43" s="24"/>
      <c r="W43" s="24">
        <v>9134005424</v>
      </c>
      <c r="X43" s="24">
        <v>9144821378</v>
      </c>
      <c r="Y43" s="24">
        <v>-10815954</v>
      </c>
      <c r="Z43" s="6">
        <v>-0.12</v>
      </c>
      <c r="AA43" s="22">
        <v>11868159976</v>
      </c>
    </row>
    <row r="44" spans="1:27" ht="12.75">
      <c r="A44" s="5" t="s">
        <v>47</v>
      </c>
      <c r="B44" s="3"/>
      <c r="C44" s="22">
        <v>3767060523</v>
      </c>
      <c r="D44" s="22"/>
      <c r="E44" s="23">
        <v>3902224729</v>
      </c>
      <c r="F44" s="24">
        <v>3902224729</v>
      </c>
      <c r="G44" s="24">
        <v>48083152</v>
      </c>
      <c r="H44" s="24">
        <v>315178883</v>
      </c>
      <c r="I44" s="24">
        <v>539768990</v>
      </c>
      <c r="J44" s="24">
        <v>903031025</v>
      </c>
      <c r="K44" s="24">
        <v>350552402</v>
      </c>
      <c r="L44" s="24">
        <v>364942508</v>
      </c>
      <c r="M44" s="24">
        <v>364942508</v>
      </c>
      <c r="N44" s="24">
        <v>1080437418</v>
      </c>
      <c r="O44" s="24">
        <v>344343646</v>
      </c>
      <c r="P44" s="24">
        <v>341553773</v>
      </c>
      <c r="Q44" s="24">
        <v>316012258</v>
      </c>
      <c r="R44" s="24">
        <v>1001909677</v>
      </c>
      <c r="S44" s="24"/>
      <c r="T44" s="24"/>
      <c r="U44" s="24"/>
      <c r="V44" s="24"/>
      <c r="W44" s="24">
        <v>2985378120</v>
      </c>
      <c r="X44" s="24">
        <v>3015209287</v>
      </c>
      <c r="Y44" s="24">
        <v>-29831167</v>
      </c>
      <c r="Z44" s="6">
        <v>-0.99</v>
      </c>
      <c r="AA44" s="22">
        <v>3902224729</v>
      </c>
    </row>
    <row r="45" spans="1:27" ht="12.75">
      <c r="A45" s="5" t="s">
        <v>48</v>
      </c>
      <c r="B45" s="3"/>
      <c r="C45" s="25">
        <v>726871431</v>
      </c>
      <c r="D45" s="25"/>
      <c r="E45" s="26">
        <v>815168531</v>
      </c>
      <c r="F45" s="27">
        <v>815168531</v>
      </c>
      <c r="G45" s="27">
        <v>39542936</v>
      </c>
      <c r="H45" s="27">
        <v>50611195</v>
      </c>
      <c r="I45" s="27">
        <v>66961353</v>
      </c>
      <c r="J45" s="27">
        <v>157115484</v>
      </c>
      <c r="K45" s="27">
        <v>63557654</v>
      </c>
      <c r="L45" s="27">
        <v>63086669</v>
      </c>
      <c r="M45" s="27">
        <v>63086669</v>
      </c>
      <c r="N45" s="27">
        <v>189730992</v>
      </c>
      <c r="O45" s="27">
        <v>72663266</v>
      </c>
      <c r="P45" s="27">
        <v>57109667</v>
      </c>
      <c r="Q45" s="27">
        <v>62839828</v>
      </c>
      <c r="R45" s="27">
        <v>192612761</v>
      </c>
      <c r="S45" s="27"/>
      <c r="T45" s="27"/>
      <c r="U45" s="27"/>
      <c r="V45" s="27"/>
      <c r="W45" s="27">
        <v>539459237</v>
      </c>
      <c r="X45" s="27">
        <v>630821842</v>
      </c>
      <c r="Y45" s="27">
        <v>-91362605</v>
      </c>
      <c r="Z45" s="7">
        <v>-14.48</v>
      </c>
      <c r="AA45" s="25">
        <v>815168531</v>
      </c>
    </row>
    <row r="46" spans="1:27" ht="12.75">
      <c r="A46" s="5" t="s">
        <v>49</v>
      </c>
      <c r="B46" s="3"/>
      <c r="C46" s="22">
        <v>1229688760</v>
      </c>
      <c r="D46" s="22"/>
      <c r="E46" s="23">
        <v>1350914775</v>
      </c>
      <c r="F46" s="24">
        <v>1350914775</v>
      </c>
      <c r="G46" s="24">
        <v>37760291</v>
      </c>
      <c r="H46" s="24">
        <v>82180118</v>
      </c>
      <c r="I46" s="24">
        <v>109240502</v>
      </c>
      <c r="J46" s="24">
        <v>229180911</v>
      </c>
      <c r="K46" s="24">
        <v>75693005</v>
      </c>
      <c r="L46" s="24">
        <v>110080432</v>
      </c>
      <c r="M46" s="24">
        <v>110080432</v>
      </c>
      <c r="N46" s="24">
        <v>295853869</v>
      </c>
      <c r="O46" s="24">
        <v>172008355</v>
      </c>
      <c r="P46" s="24">
        <v>162931659</v>
      </c>
      <c r="Q46" s="24">
        <v>114896977</v>
      </c>
      <c r="R46" s="24">
        <v>449836991</v>
      </c>
      <c r="S46" s="24"/>
      <c r="T46" s="24"/>
      <c r="U46" s="24"/>
      <c r="V46" s="24"/>
      <c r="W46" s="24">
        <v>974871771</v>
      </c>
      <c r="X46" s="24">
        <v>1155166604</v>
      </c>
      <c r="Y46" s="24">
        <v>-180294833</v>
      </c>
      <c r="Z46" s="6">
        <v>-15.61</v>
      </c>
      <c r="AA46" s="22">
        <v>1350914775</v>
      </c>
    </row>
    <row r="47" spans="1:27" ht="12.75">
      <c r="A47" s="2" t="s">
        <v>50</v>
      </c>
      <c r="B47" s="8" t="s">
        <v>51</v>
      </c>
      <c r="C47" s="19">
        <v>148439852</v>
      </c>
      <c r="D47" s="19"/>
      <c r="E47" s="20">
        <v>178150947</v>
      </c>
      <c r="F47" s="21">
        <v>178150947</v>
      </c>
      <c r="G47" s="21">
        <v>8505127</v>
      </c>
      <c r="H47" s="21">
        <v>9766006</v>
      </c>
      <c r="I47" s="21">
        <v>10403146</v>
      </c>
      <c r="J47" s="21">
        <v>28674279</v>
      </c>
      <c r="K47" s="21">
        <v>10892480</v>
      </c>
      <c r="L47" s="21">
        <v>11626983</v>
      </c>
      <c r="M47" s="21">
        <v>11626983</v>
      </c>
      <c r="N47" s="21">
        <v>34146446</v>
      </c>
      <c r="O47" s="21">
        <v>13821693</v>
      </c>
      <c r="P47" s="21">
        <v>10441674</v>
      </c>
      <c r="Q47" s="21">
        <v>13159061</v>
      </c>
      <c r="R47" s="21">
        <v>37422428</v>
      </c>
      <c r="S47" s="21"/>
      <c r="T47" s="21"/>
      <c r="U47" s="21"/>
      <c r="V47" s="21"/>
      <c r="W47" s="21">
        <v>100243153</v>
      </c>
      <c r="X47" s="21">
        <v>125522000</v>
      </c>
      <c r="Y47" s="21">
        <v>-25278847</v>
      </c>
      <c r="Z47" s="4">
        <v>-20.14</v>
      </c>
      <c r="AA47" s="19">
        <v>178150947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35254125733</v>
      </c>
      <c r="D48" s="40">
        <f>+D28+D32+D38+D42+D47</f>
        <v>0</v>
      </c>
      <c r="E48" s="41">
        <f t="shared" si="9"/>
        <v>35446704093</v>
      </c>
      <c r="F48" s="42">
        <f t="shared" si="9"/>
        <v>35446704093</v>
      </c>
      <c r="G48" s="42">
        <f t="shared" si="9"/>
        <v>1142879881</v>
      </c>
      <c r="H48" s="42">
        <f t="shared" si="9"/>
        <v>3229079718</v>
      </c>
      <c r="I48" s="42">
        <f t="shared" si="9"/>
        <v>4464146378</v>
      </c>
      <c r="J48" s="42">
        <f t="shared" si="9"/>
        <v>8836105977</v>
      </c>
      <c r="K48" s="42">
        <f t="shared" si="9"/>
        <v>2572482773</v>
      </c>
      <c r="L48" s="42">
        <f t="shared" si="9"/>
        <v>2573498708</v>
      </c>
      <c r="M48" s="42">
        <f t="shared" si="9"/>
        <v>2581192856</v>
      </c>
      <c r="N48" s="42">
        <f t="shared" si="9"/>
        <v>7727174337</v>
      </c>
      <c r="O48" s="42">
        <f t="shared" si="9"/>
        <v>2963693279</v>
      </c>
      <c r="P48" s="42">
        <f t="shared" si="9"/>
        <v>2740393580</v>
      </c>
      <c r="Q48" s="42">
        <f t="shared" si="9"/>
        <v>3138470453</v>
      </c>
      <c r="R48" s="42">
        <f t="shared" si="9"/>
        <v>8842557312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25405837626</v>
      </c>
      <c r="X48" s="42">
        <f t="shared" si="9"/>
        <v>26865635400</v>
      </c>
      <c r="Y48" s="42">
        <f t="shared" si="9"/>
        <v>-1459797774</v>
      </c>
      <c r="Z48" s="43">
        <f>+IF(X48&lt;&gt;0,+(Y48/X48)*100,0)</f>
        <v>-5.433699044393344</v>
      </c>
      <c r="AA48" s="40">
        <f>+AA28+AA32+AA38+AA42+AA47</f>
        <v>35446704093</v>
      </c>
    </row>
    <row r="49" spans="1:27" ht="12.75">
      <c r="A49" s="14" t="s">
        <v>65</v>
      </c>
      <c r="B49" s="15"/>
      <c r="C49" s="44">
        <f aca="true" t="shared" si="10" ref="C49:Y49">+C25-C48</f>
        <v>-210251701</v>
      </c>
      <c r="D49" s="44">
        <f>+D25-D48</f>
        <v>0</v>
      </c>
      <c r="E49" s="45">
        <f t="shared" si="10"/>
        <v>7961936011</v>
      </c>
      <c r="F49" s="46">
        <f t="shared" si="10"/>
        <v>7961936011</v>
      </c>
      <c r="G49" s="46">
        <f t="shared" si="10"/>
        <v>1662708060</v>
      </c>
      <c r="H49" s="46">
        <f t="shared" si="10"/>
        <v>-484133671</v>
      </c>
      <c r="I49" s="46">
        <f t="shared" si="10"/>
        <v>-2197986653</v>
      </c>
      <c r="J49" s="46">
        <f t="shared" si="10"/>
        <v>-1019412264</v>
      </c>
      <c r="K49" s="46">
        <f t="shared" si="10"/>
        <v>-134346461</v>
      </c>
      <c r="L49" s="46">
        <f t="shared" si="10"/>
        <v>293205584</v>
      </c>
      <c r="M49" s="46">
        <f t="shared" si="10"/>
        <v>286305875</v>
      </c>
      <c r="N49" s="46">
        <f t="shared" si="10"/>
        <v>445164998</v>
      </c>
      <c r="O49" s="46">
        <f t="shared" si="10"/>
        <v>308188234</v>
      </c>
      <c r="P49" s="46">
        <f t="shared" si="10"/>
        <v>-548821885</v>
      </c>
      <c r="Q49" s="46">
        <f t="shared" si="10"/>
        <v>1206839707</v>
      </c>
      <c r="R49" s="46">
        <f t="shared" si="10"/>
        <v>966206056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391958790</v>
      </c>
      <c r="X49" s="46">
        <f>IF(F25=F48,0,X25-X48)</f>
        <v>6373570615</v>
      </c>
      <c r="Y49" s="46">
        <f t="shared" si="10"/>
        <v>-5981611825</v>
      </c>
      <c r="Z49" s="47">
        <f>+IF(X49&lt;&gt;0,+(Y49/X49)*100,0)</f>
        <v>-93.85024794300486</v>
      </c>
      <c r="AA49" s="44">
        <f>+AA25-AA48</f>
        <v>7961936011</v>
      </c>
    </row>
    <row r="50" spans="1:27" ht="12.75">
      <c r="A50" s="16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68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69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-75030429</v>
      </c>
      <c r="D5" s="19">
        <f>SUM(D6:D8)</f>
        <v>0</v>
      </c>
      <c r="E5" s="20">
        <f t="shared" si="0"/>
        <v>13752845560</v>
      </c>
      <c r="F5" s="21">
        <f t="shared" si="0"/>
        <v>13749293347</v>
      </c>
      <c r="G5" s="21">
        <f t="shared" si="0"/>
        <v>2171211456</v>
      </c>
      <c r="H5" s="21">
        <f t="shared" si="0"/>
        <v>2312222234</v>
      </c>
      <c r="I5" s="21">
        <f t="shared" si="0"/>
        <v>-41462346</v>
      </c>
      <c r="J5" s="21">
        <f t="shared" si="0"/>
        <v>4441971344</v>
      </c>
      <c r="K5" s="21">
        <f t="shared" si="0"/>
        <v>812627021</v>
      </c>
      <c r="L5" s="21">
        <f t="shared" si="0"/>
        <v>0</v>
      </c>
      <c r="M5" s="21">
        <f t="shared" si="0"/>
        <v>2212932766</v>
      </c>
      <c r="N5" s="21">
        <f t="shared" si="0"/>
        <v>3025559787</v>
      </c>
      <c r="O5" s="21">
        <f t="shared" si="0"/>
        <v>861154190</v>
      </c>
      <c r="P5" s="21">
        <f t="shared" si="0"/>
        <v>739928434</v>
      </c>
      <c r="Q5" s="21">
        <f t="shared" si="0"/>
        <v>2080983996</v>
      </c>
      <c r="R5" s="21">
        <f t="shared" si="0"/>
        <v>3682066620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11149597751</v>
      </c>
      <c r="X5" s="21">
        <f t="shared" si="0"/>
        <v>10944673917</v>
      </c>
      <c r="Y5" s="21">
        <f t="shared" si="0"/>
        <v>204923834</v>
      </c>
      <c r="Z5" s="4">
        <f>+IF(X5&lt;&gt;0,+(Y5/X5)*100,0)</f>
        <v>1.872361255840602</v>
      </c>
      <c r="AA5" s="19">
        <f>SUM(AA6:AA8)</f>
        <v>13749293347</v>
      </c>
    </row>
    <row r="6" spans="1:27" ht="12.75">
      <c r="A6" s="5" t="s">
        <v>32</v>
      </c>
      <c r="B6" s="3"/>
      <c r="C6" s="22"/>
      <c r="D6" s="22"/>
      <c r="E6" s="23">
        <v>311560560</v>
      </c>
      <c r="F6" s="24">
        <v>180535547</v>
      </c>
      <c r="G6" s="24">
        <v>31111</v>
      </c>
      <c r="H6" s="24">
        <v>19709865</v>
      </c>
      <c r="I6" s="24">
        <v>-7026764</v>
      </c>
      <c r="J6" s="24">
        <v>12714212</v>
      </c>
      <c r="K6" s="24">
        <v>7141238</v>
      </c>
      <c r="L6" s="24"/>
      <c r="M6" s="24">
        <v>133728</v>
      </c>
      <c r="N6" s="24">
        <v>7274966</v>
      </c>
      <c r="O6" s="24">
        <v>7936</v>
      </c>
      <c r="P6" s="24">
        <v>19751</v>
      </c>
      <c r="Q6" s="24">
        <v>23608771</v>
      </c>
      <c r="R6" s="24">
        <v>23636458</v>
      </c>
      <c r="S6" s="24"/>
      <c r="T6" s="24"/>
      <c r="U6" s="24"/>
      <c r="V6" s="24"/>
      <c r="W6" s="24">
        <v>43625636</v>
      </c>
      <c r="X6" s="24">
        <v>101486534</v>
      </c>
      <c r="Y6" s="24">
        <v>-57860898</v>
      </c>
      <c r="Z6" s="6">
        <v>-57.01</v>
      </c>
      <c r="AA6" s="22">
        <v>180535547</v>
      </c>
    </row>
    <row r="7" spans="1:27" ht="12.75">
      <c r="A7" s="5" t="s">
        <v>33</v>
      </c>
      <c r="B7" s="3"/>
      <c r="C7" s="25">
        <v>-75030429</v>
      </c>
      <c r="D7" s="25"/>
      <c r="E7" s="26">
        <v>13441285000</v>
      </c>
      <c r="F7" s="27">
        <v>13568757800</v>
      </c>
      <c r="G7" s="27">
        <v>2171180345</v>
      </c>
      <c r="H7" s="27">
        <v>2292512369</v>
      </c>
      <c r="I7" s="27">
        <v>-34448881</v>
      </c>
      <c r="J7" s="27">
        <v>4429243833</v>
      </c>
      <c r="K7" s="27">
        <v>805478120</v>
      </c>
      <c r="L7" s="27"/>
      <c r="M7" s="27">
        <v>2212799038</v>
      </c>
      <c r="N7" s="27">
        <v>3018277158</v>
      </c>
      <c r="O7" s="27">
        <v>861146254</v>
      </c>
      <c r="P7" s="27">
        <v>739908683</v>
      </c>
      <c r="Q7" s="27">
        <v>2057375225</v>
      </c>
      <c r="R7" s="27">
        <v>3658430162</v>
      </c>
      <c r="S7" s="27"/>
      <c r="T7" s="27"/>
      <c r="U7" s="27"/>
      <c r="V7" s="27"/>
      <c r="W7" s="27">
        <v>11105951153</v>
      </c>
      <c r="X7" s="27">
        <v>10843187383</v>
      </c>
      <c r="Y7" s="27">
        <v>262763770</v>
      </c>
      <c r="Z7" s="7">
        <v>2.42</v>
      </c>
      <c r="AA7" s="25">
        <v>13568757800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>
        <v>13299</v>
      </c>
      <c r="J8" s="24">
        <v>13299</v>
      </c>
      <c r="K8" s="24">
        <v>7663</v>
      </c>
      <c r="L8" s="24"/>
      <c r="M8" s="24"/>
      <c r="N8" s="24">
        <v>7663</v>
      </c>
      <c r="O8" s="24"/>
      <c r="P8" s="24"/>
      <c r="Q8" s="24"/>
      <c r="R8" s="24"/>
      <c r="S8" s="24"/>
      <c r="T8" s="24"/>
      <c r="U8" s="24"/>
      <c r="V8" s="24"/>
      <c r="W8" s="24">
        <v>20962</v>
      </c>
      <c r="X8" s="24"/>
      <c r="Y8" s="24">
        <v>20962</v>
      </c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-11254920</v>
      </c>
      <c r="D9" s="19">
        <f>SUM(D10:D14)</f>
        <v>0</v>
      </c>
      <c r="E9" s="20">
        <f t="shared" si="1"/>
        <v>2558429552</v>
      </c>
      <c r="F9" s="21">
        <f t="shared" si="1"/>
        <v>2848549285</v>
      </c>
      <c r="G9" s="21">
        <f t="shared" si="1"/>
        <v>44905792</v>
      </c>
      <c r="H9" s="21">
        <f t="shared" si="1"/>
        <v>96290441</v>
      </c>
      <c r="I9" s="21">
        <f t="shared" si="1"/>
        <v>-1590602</v>
      </c>
      <c r="J9" s="21">
        <f t="shared" si="1"/>
        <v>139605631</v>
      </c>
      <c r="K9" s="21">
        <f t="shared" si="1"/>
        <v>173043347</v>
      </c>
      <c r="L9" s="21">
        <f t="shared" si="1"/>
        <v>0</v>
      </c>
      <c r="M9" s="21">
        <f t="shared" si="1"/>
        <v>125967503</v>
      </c>
      <c r="N9" s="21">
        <f t="shared" si="1"/>
        <v>299010850</v>
      </c>
      <c r="O9" s="21">
        <f t="shared" si="1"/>
        <v>137422785</v>
      </c>
      <c r="P9" s="21">
        <f t="shared" si="1"/>
        <v>71530826</v>
      </c>
      <c r="Q9" s="21">
        <f t="shared" si="1"/>
        <v>-34010127</v>
      </c>
      <c r="R9" s="21">
        <f t="shared" si="1"/>
        <v>174943484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613559965</v>
      </c>
      <c r="X9" s="21">
        <f t="shared" si="1"/>
        <v>2190043165</v>
      </c>
      <c r="Y9" s="21">
        <f t="shared" si="1"/>
        <v>-1576483200</v>
      </c>
      <c r="Z9" s="4">
        <f>+IF(X9&lt;&gt;0,+(Y9/X9)*100,0)</f>
        <v>-71.98411543637314</v>
      </c>
      <c r="AA9" s="19">
        <f>SUM(AA10:AA14)</f>
        <v>2848549285</v>
      </c>
    </row>
    <row r="10" spans="1:27" ht="12.75">
      <c r="A10" s="5" t="s">
        <v>36</v>
      </c>
      <c r="B10" s="3"/>
      <c r="C10" s="22">
        <v>939336</v>
      </c>
      <c r="D10" s="22"/>
      <c r="E10" s="23">
        <v>434183010</v>
      </c>
      <c r="F10" s="24">
        <v>401290018</v>
      </c>
      <c r="G10" s="24">
        <v>16369742</v>
      </c>
      <c r="H10" s="24">
        <v>19248160</v>
      </c>
      <c r="I10" s="24">
        <v>19538423</v>
      </c>
      <c r="J10" s="24">
        <v>55156325</v>
      </c>
      <c r="K10" s="24">
        <v>46433395</v>
      </c>
      <c r="L10" s="24"/>
      <c r="M10" s="24">
        <v>19546256</v>
      </c>
      <c r="N10" s="24">
        <v>65979651</v>
      </c>
      <c r="O10" s="24">
        <v>5767876</v>
      </c>
      <c r="P10" s="24">
        <v>11930390</v>
      </c>
      <c r="Q10" s="24">
        <v>5973025</v>
      </c>
      <c r="R10" s="24">
        <v>23671291</v>
      </c>
      <c r="S10" s="24"/>
      <c r="T10" s="24"/>
      <c r="U10" s="24"/>
      <c r="V10" s="24"/>
      <c r="W10" s="24">
        <v>144807267</v>
      </c>
      <c r="X10" s="24">
        <v>285618264</v>
      </c>
      <c r="Y10" s="24">
        <v>-140810997</v>
      </c>
      <c r="Z10" s="6">
        <v>-49.3</v>
      </c>
      <c r="AA10" s="22">
        <v>401290018</v>
      </c>
    </row>
    <row r="11" spans="1:27" ht="12.75">
      <c r="A11" s="5" t="s">
        <v>37</v>
      </c>
      <c r="B11" s="3"/>
      <c r="C11" s="22"/>
      <c r="D11" s="22"/>
      <c r="E11" s="23">
        <v>477444392</v>
      </c>
      <c r="F11" s="24">
        <v>437181011</v>
      </c>
      <c r="G11" s="24">
        <v>20165297</v>
      </c>
      <c r="H11" s="24">
        <v>33182858</v>
      </c>
      <c r="I11" s="24">
        <v>22675621</v>
      </c>
      <c r="J11" s="24">
        <v>76023776</v>
      </c>
      <c r="K11" s="24">
        <v>48229105</v>
      </c>
      <c r="L11" s="24"/>
      <c r="M11" s="24">
        <v>39073251</v>
      </c>
      <c r="N11" s="24">
        <v>87302356</v>
      </c>
      <c r="O11" s="24">
        <v>49771383</v>
      </c>
      <c r="P11" s="24">
        <v>20421766</v>
      </c>
      <c r="Q11" s="24">
        <v>29751199</v>
      </c>
      <c r="R11" s="24">
        <v>99944348</v>
      </c>
      <c r="S11" s="24"/>
      <c r="T11" s="24"/>
      <c r="U11" s="24"/>
      <c r="V11" s="24"/>
      <c r="W11" s="24">
        <v>263270480</v>
      </c>
      <c r="X11" s="24">
        <v>328881635</v>
      </c>
      <c r="Y11" s="24">
        <v>-65611155</v>
      </c>
      <c r="Z11" s="6">
        <v>-19.95</v>
      </c>
      <c r="AA11" s="22">
        <v>437181011</v>
      </c>
    </row>
    <row r="12" spans="1:27" ht="12.75">
      <c r="A12" s="5" t="s">
        <v>38</v>
      </c>
      <c r="B12" s="3"/>
      <c r="C12" s="22"/>
      <c r="D12" s="22"/>
      <c r="E12" s="23">
        <v>99169290</v>
      </c>
      <c r="F12" s="24">
        <v>89969290</v>
      </c>
      <c r="G12" s="24">
        <v>2444954</v>
      </c>
      <c r="H12" s="24">
        <v>5571673</v>
      </c>
      <c r="I12" s="24">
        <v>4394408</v>
      </c>
      <c r="J12" s="24">
        <v>12411035</v>
      </c>
      <c r="K12" s="24">
        <v>4626119</v>
      </c>
      <c r="L12" s="24"/>
      <c r="M12" s="24">
        <v>3148476</v>
      </c>
      <c r="N12" s="24">
        <v>7774595</v>
      </c>
      <c r="O12" s="24">
        <v>4376744</v>
      </c>
      <c r="P12" s="24">
        <v>3370144</v>
      </c>
      <c r="Q12" s="24">
        <v>3936431</v>
      </c>
      <c r="R12" s="24">
        <v>11683319</v>
      </c>
      <c r="S12" s="24"/>
      <c r="T12" s="24"/>
      <c r="U12" s="24"/>
      <c r="V12" s="24"/>
      <c r="W12" s="24">
        <v>31868949</v>
      </c>
      <c r="X12" s="24">
        <v>64723713</v>
      </c>
      <c r="Y12" s="24">
        <v>-32854764</v>
      </c>
      <c r="Z12" s="6">
        <v>-50.76</v>
      </c>
      <c r="AA12" s="22">
        <v>89969290</v>
      </c>
    </row>
    <row r="13" spans="1:27" ht="12.75">
      <c r="A13" s="5" t="s">
        <v>39</v>
      </c>
      <c r="B13" s="3"/>
      <c r="C13" s="22"/>
      <c r="D13" s="22"/>
      <c r="E13" s="23">
        <v>1310236860</v>
      </c>
      <c r="F13" s="24">
        <v>1689912966</v>
      </c>
      <c r="G13" s="24">
        <v>5912778</v>
      </c>
      <c r="H13" s="24">
        <v>6702278</v>
      </c>
      <c r="I13" s="24">
        <v>40228460</v>
      </c>
      <c r="J13" s="24">
        <v>52843516</v>
      </c>
      <c r="K13" s="24">
        <v>45170953</v>
      </c>
      <c r="L13" s="24"/>
      <c r="M13" s="24">
        <v>64058177</v>
      </c>
      <c r="N13" s="24">
        <v>109229130</v>
      </c>
      <c r="O13" s="24">
        <v>10806194</v>
      </c>
      <c r="P13" s="24">
        <v>35798359</v>
      </c>
      <c r="Q13" s="24">
        <v>48947694</v>
      </c>
      <c r="R13" s="24">
        <v>95552247</v>
      </c>
      <c r="S13" s="24"/>
      <c r="T13" s="24"/>
      <c r="U13" s="24"/>
      <c r="V13" s="24"/>
      <c r="W13" s="24">
        <v>257624893</v>
      </c>
      <c r="X13" s="24">
        <v>1304602998</v>
      </c>
      <c r="Y13" s="24">
        <v>-1046978105</v>
      </c>
      <c r="Z13" s="6">
        <v>-80.25</v>
      </c>
      <c r="AA13" s="22">
        <v>1689912966</v>
      </c>
    </row>
    <row r="14" spans="1:27" ht="12.75">
      <c r="A14" s="5" t="s">
        <v>40</v>
      </c>
      <c r="B14" s="3"/>
      <c r="C14" s="25">
        <v>-12194256</v>
      </c>
      <c r="D14" s="25"/>
      <c r="E14" s="26">
        <v>237396000</v>
      </c>
      <c r="F14" s="27">
        <v>230196000</v>
      </c>
      <c r="G14" s="27">
        <v>13021</v>
      </c>
      <c r="H14" s="27">
        <v>31585472</v>
      </c>
      <c r="I14" s="27">
        <v>-88427514</v>
      </c>
      <c r="J14" s="27">
        <v>-56829021</v>
      </c>
      <c r="K14" s="27">
        <v>28583775</v>
      </c>
      <c r="L14" s="27"/>
      <c r="M14" s="27">
        <v>141343</v>
      </c>
      <c r="N14" s="27">
        <v>28725118</v>
      </c>
      <c r="O14" s="27">
        <v>66700588</v>
      </c>
      <c r="P14" s="27">
        <v>10167</v>
      </c>
      <c r="Q14" s="27">
        <v>-122618476</v>
      </c>
      <c r="R14" s="27">
        <v>-55907721</v>
      </c>
      <c r="S14" s="27"/>
      <c r="T14" s="27"/>
      <c r="U14" s="27"/>
      <c r="V14" s="27"/>
      <c r="W14" s="27">
        <v>-84011624</v>
      </c>
      <c r="X14" s="27">
        <v>206216555</v>
      </c>
      <c r="Y14" s="27">
        <v>-290228179</v>
      </c>
      <c r="Z14" s="7">
        <v>-140.74</v>
      </c>
      <c r="AA14" s="25">
        <v>230196000</v>
      </c>
    </row>
    <row r="15" spans="1:27" ht="12.75">
      <c r="A15" s="2" t="s">
        <v>41</v>
      </c>
      <c r="B15" s="8"/>
      <c r="C15" s="19">
        <f aca="true" t="shared" si="2" ref="C15:Y15">SUM(C16:C18)</f>
        <v>-19155</v>
      </c>
      <c r="D15" s="19">
        <f>SUM(D16:D18)</f>
        <v>0</v>
      </c>
      <c r="E15" s="20">
        <f t="shared" si="2"/>
        <v>1813340310</v>
      </c>
      <c r="F15" s="21">
        <f t="shared" si="2"/>
        <v>1646897848</v>
      </c>
      <c r="G15" s="21">
        <f t="shared" si="2"/>
        <v>41062692</v>
      </c>
      <c r="H15" s="21">
        <f t="shared" si="2"/>
        <v>25498173</v>
      </c>
      <c r="I15" s="21">
        <f t="shared" si="2"/>
        <v>-29446716</v>
      </c>
      <c r="J15" s="21">
        <f t="shared" si="2"/>
        <v>37114149</v>
      </c>
      <c r="K15" s="21">
        <f t="shared" si="2"/>
        <v>123545978</v>
      </c>
      <c r="L15" s="21">
        <f t="shared" si="2"/>
        <v>0</v>
      </c>
      <c r="M15" s="21">
        <f t="shared" si="2"/>
        <v>122073123</v>
      </c>
      <c r="N15" s="21">
        <f t="shared" si="2"/>
        <v>245619101</v>
      </c>
      <c r="O15" s="21">
        <f t="shared" si="2"/>
        <v>7881806</v>
      </c>
      <c r="P15" s="21">
        <f t="shared" si="2"/>
        <v>53767422</v>
      </c>
      <c r="Q15" s="21">
        <f t="shared" si="2"/>
        <v>8247679</v>
      </c>
      <c r="R15" s="21">
        <f t="shared" si="2"/>
        <v>69896907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352630157</v>
      </c>
      <c r="X15" s="21">
        <f t="shared" si="2"/>
        <v>1123845242</v>
      </c>
      <c r="Y15" s="21">
        <f t="shared" si="2"/>
        <v>-771215085</v>
      </c>
      <c r="Z15" s="4">
        <f>+IF(X15&lt;&gt;0,+(Y15/X15)*100,0)</f>
        <v>-68.62289007226138</v>
      </c>
      <c r="AA15" s="19">
        <f>SUM(AA16:AA18)</f>
        <v>1646897848</v>
      </c>
    </row>
    <row r="16" spans="1:27" ht="12.75">
      <c r="A16" s="5" t="s">
        <v>42</v>
      </c>
      <c r="B16" s="3"/>
      <c r="C16" s="22"/>
      <c r="D16" s="22"/>
      <c r="E16" s="23">
        <v>276088660</v>
      </c>
      <c r="F16" s="24">
        <v>274455665</v>
      </c>
      <c r="G16" s="24">
        <v>2285977</v>
      </c>
      <c r="H16" s="24">
        <v>2480381</v>
      </c>
      <c r="I16" s="24">
        <v>5265387</v>
      </c>
      <c r="J16" s="24">
        <v>10031745</v>
      </c>
      <c r="K16" s="24">
        <v>7876939</v>
      </c>
      <c r="L16" s="24"/>
      <c r="M16" s="24">
        <v>5742619</v>
      </c>
      <c r="N16" s="24">
        <v>13619558</v>
      </c>
      <c r="O16" s="24">
        <v>6575871</v>
      </c>
      <c r="P16" s="24">
        <v>21076669</v>
      </c>
      <c r="Q16" s="24">
        <v>6333022</v>
      </c>
      <c r="R16" s="24">
        <v>33985562</v>
      </c>
      <c r="S16" s="24"/>
      <c r="T16" s="24"/>
      <c r="U16" s="24"/>
      <c r="V16" s="24"/>
      <c r="W16" s="24">
        <v>57636865</v>
      </c>
      <c r="X16" s="24">
        <v>191204060</v>
      </c>
      <c r="Y16" s="24">
        <v>-133567195</v>
      </c>
      <c r="Z16" s="6">
        <v>-69.86</v>
      </c>
      <c r="AA16" s="22">
        <v>274455665</v>
      </c>
    </row>
    <row r="17" spans="1:27" ht="12.75">
      <c r="A17" s="5" t="s">
        <v>43</v>
      </c>
      <c r="B17" s="3"/>
      <c r="C17" s="22">
        <v>-19155</v>
      </c>
      <c r="D17" s="22"/>
      <c r="E17" s="23">
        <v>1533880690</v>
      </c>
      <c r="F17" s="24">
        <v>1369101223</v>
      </c>
      <c r="G17" s="24">
        <v>38776715</v>
      </c>
      <c r="H17" s="24">
        <v>23015542</v>
      </c>
      <c r="I17" s="24">
        <v>-34717103</v>
      </c>
      <c r="J17" s="24">
        <v>27075154</v>
      </c>
      <c r="K17" s="24">
        <v>114961815</v>
      </c>
      <c r="L17" s="24"/>
      <c r="M17" s="24">
        <v>116330504</v>
      </c>
      <c r="N17" s="24">
        <v>231292319</v>
      </c>
      <c r="O17" s="24">
        <v>470563</v>
      </c>
      <c r="P17" s="24">
        <v>32680753</v>
      </c>
      <c r="Q17" s="24">
        <v>1924657</v>
      </c>
      <c r="R17" s="24">
        <v>35075973</v>
      </c>
      <c r="S17" s="24"/>
      <c r="T17" s="24"/>
      <c r="U17" s="24"/>
      <c r="V17" s="24"/>
      <c r="W17" s="24">
        <v>293443446</v>
      </c>
      <c r="X17" s="24">
        <v>929935095</v>
      </c>
      <c r="Y17" s="24">
        <v>-636491649</v>
      </c>
      <c r="Z17" s="6">
        <v>-68.44</v>
      </c>
      <c r="AA17" s="22">
        <v>1369101223</v>
      </c>
    </row>
    <row r="18" spans="1:27" ht="12.75">
      <c r="A18" s="5" t="s">
        <v>44</v>
      </c>
      <c r="B18" s="3"/>
      <c r="C18" s="22"/>
      <c r="D18" s="22"/>
      <c r="E18" s="23">
        <v>3370960</v>
      </c>
      <c r="F18" s="24">
        <v>3340960</v>
      </c>
      <c r="G18" s="24"/>
      <c r="H18" s="24">
        <v>2250</v>
      </c>
      <c r="I18" s="24">
        <v>5000</v>
      </c>
      <c r="J18" s="24">
        <v>7250</v>
      </c>
      <c r="K18" s="24">
        <v>707224</v>
      </c>
      <c r="L18" s="24"/>
      <c r="M18" s="24"/>
      <c r="N18" s="24">
        <v>707224</v>
      </c>
      <c r="O18" s="24">
        <v>835372</v>
      </c>
      <c r="P18" s="24">
        <v>10000</v>
      </c>
      <c r="Q18" s="24">
        <v>-10000</v>
      </c>
      <c r="R18" s="24">
        <v>835372</v>
      </c>
      <c r="S18" s="24"/>
      <c r="T18" s="24"/>
      <c r="U18" s="24"/>
      <c r="V18" s="24"/>
      <c r="W18" s="24">
        <v>1549846</v>
      </c>
      <c r="X18" s="24">
        <v>2706087</v>
      </c>
      <c r="Y18" s="24">
        <v>-1156241</v>
      </c>
      <c r="Z18" s="6">
        <v>-42.73</v>
      </c>
      <c r="AA18" s="22">
        <v>3340960</v>
      </c>
    </row>
    <row r="19" spans="1:27" ht="12.75">
      <c r="A19" s="2" t="s">
        <v>45</v>
      </c>
      <c r="B19" s="8"/>
      <c r="C19" s="19">
        <f aca="true" t="shared" si="3" ref="C19:Y19">SUM(C20:C23)</f>
        <v>12000762</v>
      </c>
      <c r="D19" s="19">
        <f>SUM(D20:D23)</f>
        <v>0</v>
      </c>
      <c r="E19" s="20">
        <f t="shared" si="3"/>
        <v>24481751580</v>
      </c>
      <c r="F19" s="21">
        <f t="shared" si="3"/>
        <v>24658688817</v>
      </c>
      <c r="G19" s="21">
        <f t="shared" si="3"/>
        <v>1765881830</v>
      </c>
      <c r="H19" s="21">
        <f t="shared" si="3"/>
        <v>1672792768</v>
      </c>
      <c r="I19" s="21">
        <f t="shared" si="3"/>
        <v>2843564326</v>
      </c>
      <c r="J19" s="21">
        <f t="shared" si="3"/>
        <v>6282238924</v>
      </c>
      <c r="K19" s="21">
        <f t="shared" si="3"/>
        <v>1448968647</v>
      </c>
      <c r="L19" s="21">
        <f t="shared" si="3"/>
        <v>0</v>
      </c>
      <c r="M19" s="21">
        <f t="shared" si="3"/>
        <v>1702501705</v>
      </c>
      <c r="N19" s="21">
        <f t="shared" si="3"/>
        <v>3151470352</v>
      </c>
      <c r="O19" s="21">
        <f t="shared" si="3"/>
        <v>1716499273</v>
      </c>
      <c r="P19" s="21">
        <f t="shared" si="3"/>
        <v>1764860697</v>
      </c>
      <c r="Q19" s="21">
        <f t="shared" si="3"/>
        <v>2181369891</v>
      </c>
      <c r="R19" s="21">
        <f t="shared" si="3"/>
        <v>5662729861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15096439137</v>
      </c>
      <c r="X19" s="21">
        <f t="shared" si="3"/>
        <v>19180895599</v>
      </c>
      <c r="Y19" s="21">
        <f t="shared" si="3"/>
        <v>-4084456462</v>
      </c>
      <c r="Z19" s="4">
        <f>+IF(X19&lt;&gt;0,+(Y19/X19)*100,0)</f>
        <v>-21.294399111441617</v>
      </c>
      <c r="AA19" s="19">
        <f>SUM(AA20:AA23)</f>
        <v>24658688817</v>
      </c>
    </row>
    <row r="20" spans="1:27" ht="12.75">
      <c r="A20" s="5" t="s">
        <v>46</v>
      </c>
      <c r="B20" s="3"/>
      <c r="C20" s="22"/>
      <c r="D20" s="22"/>
      <c r="E20" s="23">
        <v>15127952300</v>
      </c>
      <c r="F20" s="24">
        <v>14965477500</v>
      </c>
      <c r="G20" s="24">
        <v>1254349337</v>
      </c>
      <c r="H20" s="24">
        <v>1215973168</v>
      </c>
      <c r="I20" s="24">
        <v>1607895408</v>
      </c>
      <c r="J20" s="24">
        <v>4078217913</v>
      </c>
      <c r="K20" s="24">
        <v>850350131</v>
      </c>
      <c r="L20" s="24"/>
      <c r="M20" s="24">
        <v>1105053809</v>
      </c>
      <c r="N20" s="24">
        <v>1955403940</v>
      </c>
      <c r="O20" s="24">
        <v>1144656499</v>
      </c>
      <c r="P20" s="24">
        <v>1095532053</v>
      </c>
      <c r="Q20" s="24">
        <v>1250940166</v>
      </c>
      <c r="R20" s="24">
        <v>3491128718</v>
      </c>
      <c r="S20" s="24"/>
      <c r="T20" s="24"/>
      <c r="U20" s="24"/>
      <c r="V20" s="24"/>
      <c r="W20" s="24">
        <v>9524750571</v>
      </c>
      <c r="X20" s="24">
        <v>11383862845</v>
      </c>
      <c r="Y20" s="24">
        <v>-1859112274</v>
      </c>
      <c r="Z20" s="6">
        <v>-16.33</v>
      </c>
      <c r="AA20" s="22">
        <v>14965477500</v>
      </c>
    </row>
    <row r="21" spans="1:27" ht="12.75">
      <c r="A21" s="5" t="s">
        <v>47</v>
      </c>
      <c r="B21" s="3"/>
      <c r="C21" s="22"/>
      <c r="D21" s="22"/>
      <c r="E21" s="23">
        <v>6322136280</v>
      </c>
      <c r="F21" s="24">
        <v>6293921280</v>
      </c>
      <c r="G21" s="24">
        <v>361631798</v>
      </c>
      <c r="H21" s="24">
        <v>309355471</v>
      </c>
      <c r="I21" s="24">
        <v>814085959</v>
      </c>
      <c r="J21" s="24">
        <v>1485073228</v>
      </c>
      <c r="K21" s="24">
        <v>416484810</v>
      </c>
      <c r="L21" s="24"/>
      <c r="M21" s="24">
        <v>383940052</v>
      </c>
      <c r="N21" s="24">
        <v>800424862</v>
      </c>
      <c r="O21" s="24">
        <v>445209201</v>
      </c>
      <c r="P21" s="24">
        <v>408892056</v>
      </c>
      <c r="Q21" s="24">
        <v>682528961</v>
      </c>
      <c r="R21" s="24">
        <v>1536630218</v>
      </c>
      <c r="S21" s="24"/>
      <c r="T21" s="24"/>
      <c r="U21" s="24"/>
      <c r="V21" s="24"/>
      <c r="W21" s="24">
        <v>3822128308</v>
      </c>
      <c r="X21" s="24">
        <v>4994509472</v>
      </c>
      <c r="Y21" s="24">
        <v>-1172381164</v>
      </c>
      <c r="Z21" s="6">
        <v>-23.47</v>
      </c>
      <c r="AA21" s="22">
        <v>6293921280</v>
      </c>
    </row>
    <row r="22" spans="1:27" ht="12.75">
      <c r="A22" s="5" t="s">
        <v>48</v>
      </c>
      <c r="B22" s="3"/>
      <c r="C22" s="25">
        <v>12000762</v>
      </c>
      <c r="D22" s="25"/>
      <c r="E22" s="26">
        <v>1785471080</v>
      </c>
      <c r="F22" s="27">
        <v>2168923117</v>
      </c>
      <c r="G22" s="27">
        <v>90607003</v>
      </c>
      <c r="H22" s="27">
        <v>79948336</v>
      </c>
      <c r="I22" s="27">
        <v>194760427</v>
      </c>
      <c r="J22" s="27">
        <v>365315766</v>
      </c>
      <c r="K22" s="27">
        <v>121185064</v>
      </c>
      <c r="L22" s="27"/>
      <c r="M22" s="27">
        <v>135056711</v>
      </c>
      <c r="N22" s="27">
        <v>256241775</v>
      </c>
      <c r="O22" s="27">
        <v>67666464</v>
      </c>
      <c r="P22" s="27">
        <v>205358287</v>
      </c>
      <c r="Q22" s="27">
        <v>76668439</v>
      </c>
      <c r="R22" s="27">
        <v>349693190</v>
      </c>
      <c r="S22" s="27"/>
      <c r="T22" s="27"/>
      <c r="U22" s="27"/>
      <c r="V22" s="27"/>
      <c r="W22" s="27">
        <v>971250731</v>
      </c>
      <c r="X22" s="27">
        <v>1734433129</v>
      </c>
      <c r="Y22" s="27">
        <v>-763182398</v>
      </c>
      <c r="Z22" s="7">
        <v>-44</v>
      </c>
      <c r="AA22" s="25">
        <v>2168923117</v>
      </c>
    </row>
    <row r="23" spans="1:27" ht="12.75">
      <c r="A23" s="5" t="s">
        <v>49</v>
      </c>
      <c r="B23" s="3"/>
      <c r="C23" s="22"/>
      <c r="D23" s="22"/>
      <c r="E23" s="23">
        <v>1246191920</v>
      </c>
      <c r="F23" s="24">
        <v>1230366920</v>
      </c>
      <c r="G23" s="24">
        <v>59293692</v>
      </c>
      <c r="H23" s="24">
        <v>67515793</v>
      </c>
      <c r="I23" s="24">
        <v>226822532</v>
      </c>
      <c r="J23" s="24">
        <v>353632017</v>
      </c>
      <c r="K23" s="24">
        <v>60948642</v>
      </c>
      <c r="L23" s="24"/>
      <c r="M23" s="24">
        <v>78451133</v>
      </c>
      <c r="N23" s="24">
        <v>139399775</v>
      </c>
      <c r="O23" s="24">
        <v>58967109</v>
      </c>
      <c r="P23" s="24">
        <v>55078301</v>
      </c>
      <c r="Q23" s="24">
        <v>171232325</v>
      </c>
      <c r="R23" s="24">
        <v>285277735</v>
      </c>
      <c r="S23" s="24"/>
      <c r="T23" s="24"/>
      <c r="U23" s="24"/>
      <c r="V23" s="24"/>
      <c r="W23" s="24">
        <v>778309527</v>
      </c>
      <c r="X23" s="24">
        <v>1068090153</v>
      </c>
      <c r="Y23" s="24">
        <v>-289780626</v>
      </c>
      <c r="Z23" s="6">
        <v>-27.13</v>
      </c>
      <c r="AA23" s="22">
        <v>1230366920</v>
      </c>
    </row>
    <row r="24" spans="1:27" ht="12.75">
      <c r="A24" s="2" t="s">
        <v>50</v>
      </c>
      <c r="B24" s="8" t="s">
        <v>51</v>
      </c>
      <c r="C24" s="19"/>
      <c r="D24" s="19"/>
      <c r="E24" s="20">
        <v>165848960</v>
      </c>
      <c r="F24" s="21">
        <v>180337760</v>
      </c>
      <c r="G24" s="21">
        <v>9931246</v>
      </c>
      <c r="H24" s="21">
        <v>11870774</v>
      </c>
      <c r="I24" s="21">
        <v>11207350</v>
      </c>
      <c r="J24" s="21">
        <v>33009370</v>
      </c>
      <c r="K24" s="21">
        <v>15324922</v>
      </c>
      <c r="L24" s="21"/>
      <c r="M24" s="21">
        <v>11038913</v>
      </c>
      <c r="N24" s="21">
        <v>26363835</v>
      </c>
      <c r="O24" s="21">
        <v>23035619</v>
      </c>
      <c r="P24" s="21">
        <v>12806035</v>
      </c>
      <c r="Q24" s="21">
        <v>10730428</v>
      </c>
      <c r="R24" s="21">
        <v>46572082</v>
      </c>
      <c r="S24" s="21"/>
      <c r="T24" s="21"/>
      <c r="U24" s="21"/>
      <c r="V24" s="21"/>
      <c r="W24" s="21">
        <v>105945287</v>
      </c>
      <c r="X24" s="21">
        <v>129839667</v>
      </c>
      <c r="Y24" s="21">
        <v>-23894380</v>
      </c>
      <c r="Z24" s="4">
        <v>-18.4</v>
      </c>
      <c r="AA24" s="19">
        <v>180337760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-74303742</v>
      </c>
      <c r="D25" s="40">
        <f>+D5+D9+D15+D19+D24</f>
        <v>0</v>
      </c>
      <c r="E25" s="41">
        <f t="shared" si="4"/>
        <v>42772215962</v>
      </c>
      <c r="F25" s="42">
        <f t="shared" si="4"/>
        <v>43083767057</v>
      </c>
      <c r="G25" s="42">
        <f t="shared" si="4"/>
        <v>4032993016</v>
      </c>
      <c r="H25" s="42">
        <f t="shared" si="4"/>
        <v>4118674390</v>
      </c>
      <c r="I25" s="42">
        <f t="shared" si="4"/>
        <v>2782272012</v>
      </c>
      <c r="J25" s="42">
        <f t="shared" si="4"/>
        <v>10933939418</v>
      </c>
      <c r="K25" s="42">
        <f t="shared" si="4"/>
        <v>2573509915</v>
      </c>
      <c r="L25" s="42">
        <f t="shared" si="4"/>
        <v>0</v>
      </c>
      <c r="M25" s="42">
        <f t="shared" si="4"/>
        <v>4174514010</v>
      </c>
      <c r="N25" s="42">
        <f t="shared" si="4"/>
        <v>6748023925</v>
      </c>
      <c r="O25" s="42">
        <f t="shared" si="4"/>
        <v>2745993673</v>
      </c>
      <c r="P25" s="42">
        <f t="shared" si="4"/>
        <v>2642893414</v>
      </c>
      <c r="Q25" s="42">
        <f t="shared" si="4"/>
        <v>4247321867</v>
      </c>
      <c r="R25" s="42">
        <f t="shared" si="4"/>
        <v>9636208954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27318172297</v>
      </c>
      <c r="X25" s="42">
        <f t="shared" si="4"/>
        <v>33569297590</v>
      </c>
      <c r="Y25" s="42">
        <f t="shared" si="4"/>
        <v>-6251125293</v>
      </c>
      <c r="Z25" s="43">
        <f>+IF(X25&lt;&gt;0,+(Y25/X25)*100,0)</f>
        <v>-18.621555235824044</v>
      </c>
      <c r="AA25" s="40">
        <f>+AA5+AA9+AA15+AA19+AA24</f>
        <v>43083767057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47384249</v>
      </c>
      <c r="D28" s="19">
        <f>SUM(D29:D31)</f>
        <v>0</v>
      </c>
      <c r="E28" s="20">
        <f t="shared" si="5"/>
        <v>6206677972</v>
      </c>
      <c r="F28" s="21">
        <f t="shared" si="5"/>
        <v>6446367562</v>
      </c>
      <c r="G28" s="21">
        <f t="shared" si="5"/>
        <v>428782687</v>
      </c>
      <c r="H28" s="21">
        <f t="shared" si="5"/>
        <v>426274653</v>
      </c>
      <c r="I28" s="21">
        <f t="shared" si="5"/>
        <v>564543134</v>
      </c>
      <c r="J28" s="21">
        <f t="shared" si="5"/>
        <v>1419600474</v>
      </c>
      <c r="K28" s="21">
        <f t="shared" si="5"/>
        <v>546107402</v>
      </c>
      <c r="L28" s="21">
        <f t="shared" si="5"/>
        <v>0</v>
      </c>
      <c r="M28" s="21">
        <f t="shared" si="5"/>
        <v>445916605</v>
      </c>
      <c r="N28" s="21">
        <f t="shared" si="5"/>
        <v>992024007</v>
      </c>
      <c r="O28" s="21">
        <f t="shared" si="5"/>
        <v>459387622</v>
      </c>
      <c r="P28" s="21">
        <f t="shared" si="5"/>
        <v>704731832</v>
      </c>
      <c r="Q28" s="21">
        <f t="shared" si="5"/>
        <v>222167406</v>
      </c>
      <c r="R28" s="21">
        <f t="shared" si="5"/>
        <v>1386286860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3797911341</v>
      </c>
      <c r="X28" s="21">
        <f t="shared" si="5"/>
        <v>5000355719</v>
      </c>
      <c r="Y28" s="21">
        <f t="shared" si="5"/>
        <v>-1202444378</v>
      </c>
      <c r="Z28" s="4">
        <f>+IF(X28&lt;&gt;0,+(Y28/X28)*100,0)</f>
        <v>-24.04717675246656</v>
      </c>
      <c r="AA28" s="19">
        <f>SUM(AA29:AA31)</f>
        <v>6446367562</v>
      </c>
    </row>
    <row r="29" spans="1:27" ht="12.75">
      <c r="A29" s="5" t="s">
        <v>32</v>
      </c>
      <c r="B29" s="3"/>
      <c r="C29" s="22">
        <v>3005036</v>
      </c>
      <c r="D29" s="22"/>
      <c r="E29" s="23">
        <v>928659724</v>
      </c>
      <c r="F29" s="24">
        <v>1031364258</v>
      </c>
      <c r="G29" s="24">
        <v>66504475</v>
      </c>
      <c r="H29" s="24">
        <v>80657674</v>
      </c>
      <c r="I29" s="24">
        <v>62611147</v>
      </c>
      <c r="J29" s="24">
        <v>209773296</v>
      </c>
      <c r="K29" s="24">
        <v>85330540</v>
      </c>
      <c r="L29" s="24"/>
      <c r="M29" s="24">
        <v>100060059</v>
      </c>
      <c r="N29" s="24">
        <v>185390599</v>
      </c>
      <c r="O29" s="24">
        <v>96880357</v>
      </c>
      <c r="P29" s="24">
        <v>94723428</v>
      </c>
      <c r="Q29" s="24">
        <v>52812239</v>
      </c>
      <c r="R29" s="24">
        <v>244416024</v>
      </c>
      <c r="S29" s="24"/>
      <c r="T29" s="24"/>
      <c r="U29" s="24"/>
      <c r="V29" s="24"/>
      <c r="W29" s="24">
        <v>639579919</v>
      </c>
      <c r="X29" s="24">
        <v>802722920</v>
      </c>
      <c r="Y29" s="24">
        <v>-163143001</v>
      </c>
      <c r="Z29" s="6">
        <v>-20.32</v>
      </c>
      <c r="AA29" s="22">
        <v>1031364258</v>
      </c>
    </row>
    <row r="30" spans="1:27" ht="12.75">
      <c r="A30" s="5" t="s">
        <v>33</v>
      </c>
      <c r="B30" s="3"/>
      <c r="C30" s="25">
        <v>44381792</v>
      </c>
      <c r="D30" s="25"/>
      <c r="E30" s="26">
        <v>5168478857</v>
      </c>
      <c r="F30" s="27">
        <v>5305493913</v>
      </c>
      <c r="G30" s="27">
        <v>355108294</v>
      </c>
      <c r="H30" s="27">
        <v>338430285</v>
      </c>
      <c r="I30" s="27">
        <v>493704197</v>
      </c>
      <c r="J30" s="27">
        <v>1187242776</v>
      </c>
      <c r="K30" s="27">
        <v>453268589</v>
      </c>
      <c r="L30" s="27"/>
      <c r="M30" s="27">
        <v>338468495</v>
      </c>
      <c r="N30" s="27">
        <v>791737084</v>
      </c>
      <c r="O30" s="27">
        <v>354615707</v>
      </c>
      <c r="P30" s="27">
        <v>602237198</v>
      </c>
      <c r="Q30" s="27">
        <v>161372695</v>
      </c>
      <c r="R30" s="27">
        <v>1118225600</v>
      </c>
      <c r="S30" s="27"/>
      <c r="T30" s="27"/>
      <c r="U30" s="27"/>
      <c r="V30" s="27"/>
      <c r="W30" s="27">
        <v>3097205460</v>
      </c>
      <c r="X30" s="27">
        <v>4113697519</v>
      </c>
      <c r="Y30" s="27">
        <v>-1016492059</v>
      </c>
      <c r="Z30" s="7">
        <v>-24.71</v>
      </c>
      <c r="AA30" s="25">
        <v>5305493913</v>
      </c>
    </row>
    <row r="31" spans="1:27" ht="12.75">
      <c r="A31" s="5" t="s">
        <v>34</v>
      </c>
      <c r="B31" s="3"/>
      <c r="C31" s="22">
        <v>-2579</v>
      </c>
      <c r="D31" s="22"/>
      <c r="E31" s="23">
        <v>109539391</v>
      </c>
      <c r="F31" s="24">
        <v>109509391</v>
      </c>
      <c r="G31" s="24">
        <v>7169918</v>
      </c>
      <c r="H31" s="24">
        <v>7186694</v>
      </c>
      <c r="I31" s="24">
        <v>8227790</v>
      </c>
      <c r="J31" s="24">
        <v>22584402</v>
      </c>
      <c r="K31" s="24">
        <v>7508273</v>
      </c>
      <c r="L31" s="24"/>
      <c r="M31" s="24">
        <v>7388051</v>
      </c>
      <c r="N31" s="24">
        <v>14896324</v>
      </c>
      <c r="O31" s="24">
        <v>7891558</v>
      </c>
      <c r="P31" s="24">
        <v>7771206</v>
      </c>
      <c r="Q31" s="24">
        <v>7982472</v>
      </c>
      <c r="R31" s="24">
        <v>23645236</v>
      </c>
      <c r="S31" s="24"/>
      <c r="T31" s="24"/>
      <c r="U31" s="24"/>
      <c r="V31" s="24"/>
      <c r="W31" s="24">
        <v>61125962</v>
      </c>
      <c r="X31" s="24">
        <v>83935280</v>
      </c>
      <c r="Y31" s="24">
        <v>-22809318</v>
      </c>
      <c r="Z31" s="6">
        <v>-27.17</v>
      </c>
      <c r="AA31" s="22">
        <v>109509391</v>
      </c>
    </row>
    <row r="32" spans="1:27" ht="12.75">
      <c r="A32" s="2" t="s">
        <v>35</v>
      </c>
      <c r="B32" s="3"/>
      <c r="C32" s="19">
        <f aca="true" t="shared" si="6" ref="C32:Y32">SUM(C33:C37)</f>
        <v>-328812</v>
      </c>
      <c r="D32" s="19">
        <f>SUM(D33:D37)</f>
        <v>0</v>
      </c>
      <c r="E32" s="20">
        <f t="shared" si="6"/>
        <v>6103388432</v>
      </c>
      <c r="F32" s="21">
        <f t="shared" si="6"/>
        <v>6242158957</v>
      </c>
      <c r="G32" s="21">
        <f t="shared" si="6"/>
        <v>394938350</v>
      </c>
      <c r="H32" s="21">
        <f t="shared" si="6"/>
        <v>478607255</v>
      </c>
      <c r="I32" s="21">
        <f t="shared" si="6"/>
        <v>403074117</v>
      </c>
      <c r="J32" s="21">
        <f t="shared" si="6"/>
        <v>1276619722</v>
      </c>
      <c r="K32" s="21">
        <f t="shared" si="6"/>
        <v>581852037</v>
      </c>
      <c r="L32" s="21">
        <f t="shared" si="6"/>
        <v>0</v>
      </c>
      <c r="M32" s="21">
        <f t="shared" si="6"/>
        <v>506268519</v>
      </c>
      <c r="N32" s="21">
        <f t="shared" si="6"/>
        <v>1088120556</v>
      </c>
      <c r="O32" s="21">
        <f t="shared" si="6"/>
        <v>514134237</v>
      </c>
      <c r="P32" s="21">
        <f t="shared" si="6"/>
        <v>564351794</v>
      </c>
      <c r="Q32" s="21">
        <f t="shared" si="6"/>
        <v>287165700</v>
      </c>
      <c r="R32" s="21">
        <f t="shared" si="6"/>
        <v>1365651731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3730392009</v>
      </c>
      <c r="X32" s="21">
        <f t="shared" si="6"/>
        <v>4764548929</v>
      </c>
      <c r="Y32" s="21">
        <f t="shared" si="6"/>
        <v>-1034156920</v>
      </c>
      <c r="Z32" s="4">
        <f>+IF(X32&lt;&gt;0,+(Y32/X32)*100,0)</f>
        <v>-21.705242939273422</v>
      </c>
      <c r="AA32" s="19">
        <f>SUM(AA33:AA37)</f>
        <v>6242158957</v>
      </c>
    </row>
    <row r="33" spans="1:27" ht="12.75">
      <c r="A33" s="5" t="s">
        <v>36</v>
      </c>
      <c r="B33" s="3"/>
      <c r="C33" s="22">
        <v>71429566</v>
      </c>
      <c r="D33" s="22"/>
      <c r="E33" s="23">
        <v>1038687291</v>
      </c>
      <c r="F33" s="24">
        <v>1118507604</v>
      </c>
      <c r="G33" s="24">
        <v>67656667</v>
      </c>
      <c r="H33" s="24">
        <v>79213307</v>
      </c>
      <c r="I33" s="24">
        <v>53795187</v>
      </c>
      <c r="J33" s="24">
        <v>200665161</v>
      </c>
      <c r="K33" s="24">
        <v>100252448</v>
      </c>
      <c r="L33" s="24"/>
      <c r="M33" s="24">
        <v>101947126</v>
      </c>
      <c r="N33" s="24">
        <v>202199574</v>
      </c>
      <c r="O33" s="24">
        <v>73544375</v>
      </c>
      <c r="P33" s="24">
        <v>80138015</v>
      </c>
      <c r="Q33" s="24">
        <v>64451775</v>
      </c>
      <c r="R33" s="24">
        <v>218134165</v>
      </c>
      <c r="S33" s="24"/>
      <c r="T33" s="24"/>
      <c r="U33" s="24"/>
      <c r="V33" s="24"/>
      <c r="W33" s="24">
        <v>620998900</v>
      </c>
      <c r="X33" s="24">
        <v>844942962</v>
      </c>
      <c r="Y33" s="24">
        <v>-223944062</v>
      </c>
      <c r="Z33" s="6">
        <v>-26.5</v>
      </c>
      <c r="AA33" s="22">
        <v>1118507604</v>
      </c>
    </row>
    <row r="34" spans="1:27" ht="12.75">
      <c r="A34" s="5" t="s">
        <v>37</v>
      </c>
      <c r="B34" s="3"/>
      <c r="C34" s="22">
        <v>5387015</v>
      </c>
      <c r="D34" s="22"/>
      <c r="E34" s="23">
        <v>1822521723</v>
      </c>
      <c r="F34" s="24">
        <v>1809153983</v>
      </c>
      <c r="G34" s="24">
        <v>115876631</v>
      </c>
      <c r="H34" s="24">
        <v>178942212</v>
      </c>
      <c r="I34" s="24">
        <v>90256797</v>
      </c>
      <c r="J34" s="24">
        <v>385075640</v>
      </c>
      <c r="K34" s="24">
        <v>211143194</v>
      </c>
      <c r="L34" s="24"/>
      <c r="M34" s="24">
        <v>153975343</v>
      </c>
      <c r="N34" s="24">
        <v>365118537</v>
      </c>
      <c r="O34" s="24">
        <v>200847544</v>
      </c>
      <c r="P34" s="24">
        <v>138211829</v>
      </c>
      <c r="Q34" s="24">
        <v>154559844</v>
      </c>
      <c r="R34" s="24">
        <v>493619217</v>
      </c>
      <c r="S34" s="24"/>
      <c r="T34" s="24"/>
      <c r="U34" s="24"/>
      <c r="V34" s="24"/>
      <c r="W34" s="24">
        <v>1243813394</v>
      </c>
      <c r="X34" s="24">
        <v>1373845472</v>
      </c>
      <c r="Y34" s="24">
        <v>-130032078</v>
      </c>
      <c r="Z34" s="6">
        <v>-9.46</v>
      </c>
      <c r="AA34" s="22">
        <v>1809153983</v>
      </c>
    </row>
    <row r="35" spans="1:27" ht="12.75">
      <c r="A35" s="5" t="s">
        <v>38</v>
      </c>
      <c r="B35" s="3"/>
      <c r="C35" s="22">
        <v>-48023437</v>
      </c>
      <c r="D35" s="22"/>
      <c r="E35" s="23">
        <v>1989101300</v>
      </c>
      <c r="F35" s="24">
        <v>1984081141</v>
      </c>
      <c r="G35" s="24">
        <v>136826301</v>
      </c>
      <c r="H35" s="24">
        <v>139184209</v>
      </c>
      <c r="I35" s="24">
        <v>132773968</v>
      </c>
      <c r="J35" s="24">
        <v>408784478</v>
      </c>
      <c r="K35" s="24">
        <v>154196435</v>
      </c>
      <c r="L35" s="24"/>
      <c r="M35" s="24">
        <v>155343514</v>
      </c>
      <c r="N35" s="24">
        <v>309539949</v>
      </c>
      <c r="O35" s="24">
        <v>163886459</v>
      </c>
      <c r="P35" s="24">
        <v>144816515</v>
      </c>
      <c r="Q35" s="24">
        <v>106075788</v>
      </c>
      <c r="R35" s="24">
        <v>414778762</v>
      </c>
      <c r="S35" s="24"/>
      <c r="T35" s="24"/>
      <c r="U35" s="24"/>
      <c r="V35" s="24"/>
      <c r="W35" s="24">
        <v>1133103189</v>
      </c>
      <c r="X35" s="24">
        <v>1516521971</v>
      </c>
      <c r="Y35" s="24">
        <v>-383418782</v>
      </c>
      <c r="Z35" s="6">
        <v>-25.28</v>
      </c>
      <c r="AA35" s="22">
        <v>1984081141</v>
      </c>
    </row>
    <row r="36" spans="1:27" ht="12.75">
      <c r="A36" s="5" t="s">
        <v>39</v>
      </c>
      <c r="B36" s="3"/>
      <c r="C36" s="22">
        <v>-29122015</v>
      </c>
      <c r="D36" s="22"/>
      <c r="E36" s="23">
        <v>627577591</v>
      </c>
      <c r="F36" s="24">
        <v>705376102</v>
      </c>
      <c r="G36" s="24">
        <v>32038360</v>
      </c>
      <c r="H36" s="24">
        <v>38471318</v>
      </c>
      <c r="I36" s="24">
        <v>79428843</v>
      </c>
      <c r="J36" s="24">
        <v>149938521</v>
      </c>
      <c r="K36" s="24">
        <v>70432857</v>
      </c>
      <c r="L36" s="24"/>
      <c r="M36" s="24">
        <v>51121971</v>
      </c>
      <c r="N36" s="24">
        <v>121554828</v>
      </c>
      <c r="O36" s="24">
        <v>31671864</v>
      </c>
      <c r="P36" s="24">
        <v>156794279</v>
      </c>
      <c r="Q36" s="24">
        <v>-82340992</v>
      </c>
      <c r="R36" s="24">
        <v>106125151</v>
      </c>
      <c r="S36" s="24"/>
      <c r="T36" s="24"/>
      <c r="U36" s="24"/>
      <c r="V36" s="24"/>
      <c r="W36" s="24">
        <v>377618500</v>
      </c>
      <c r="X36" s="24">
        <v>551665839</v>
      </c>
      <c r="Y36" s="24">
        <v>-174047339</v>
      </c>
      <c r="Z36" s="6">
        <v>-31.55</v>
      </c>
      <c r="AA36" s="22">
        <v>705376102</v>
      </c>
    </row>
    <row r="37" spans="1:27" ht="12.75">
      <c r="A37" s="5" t="s">
        <v>40</v>
      </c>
      <c r="B37" s="3"/>
      <c r="C37" s="25">
        <v>59</v>
      </c>
      <c r="D37" s="25"/>
      <c r="E37" s="26">
        <v>625500527</v>
      </c>
      <c r="F37" s="27">
        <v>625040127</v>
      </c>
      <c r="G37" s="27">
        <v>42540391</v>
      </c>
      <c r="H37" s="27">
        <v>42796209</v>
      </c>
      <c r="I37" s="27">
        <v>46819322</v>
      </c>
      <c r="J37" s="27">
        <v>132155922</v>
      </c>
      <c r="K37" s="27">
        <v>45827103</v>
      </c>
      <c r="L37" s="27"/>
      <c r="M37" s="27">
        <v>43880565</v>
      </c>
      <c r="N37" s="27">
        <v>89707668</v>
      </c>
      <c r="O37" s="27">
        <v>44183995</v>
      </c>
      <c r="P37" s="27">
        <v>44391156</v>
      </c>
      <c r="Q37" s="27">
        <v>44419285</v>
      </c>
      <c r="R37" s="27">
        <v>132994436</v>
      </c>
      <c r="S37" s="27"/>
      <c r="T37" s="27"/>
      <c r="U37" s="27"/>
      <c r="V37" s="27"/>
      <c r="W37" s="27">
        <v>354858026</v>
      </c>
      <c r="X37" s="27">
        <v>477572685</v>
      </c>
      <c r="Y37" s="27">
        <v>-122714659</v>
      </c>
      <c r="Z37" s="7">
        <v>-25.7</v>
      </c>
      <c r="AA37" s="25">
        <v>625040127</v>
      </c>
    </row>
    <row r="38" spans="1:27" ht="12.75">
      <c r="A38" s="2" t="s">
        <v>41</v>
      </c>
      <c r="B38" s="8"/>
      <c r="C38" s="19">
        <f aca="true" t="shared" si="7" ref="C38:Y38">SUM(C39:C41)</f>
        <v>10483797</v>
      </c>
      <c r="D38" s="19">
        <f>SUM(D39:D41)</f>
        <v>0</v>
      </c>
      <c r="E38" s="20">
        <f t="shared" si="7"/>
        <v>3941801962</v>
      </c>
      <c r="F38" s="21">
        <f t="shared" si="7"/>
        <v>3943500422</v>
      </c>
      <c r="G38" s="21">
        <f t="shared" si="7"/>
        <v>291220565</v>
      </c>
      <c r="H38" s="21">
        <f t="shared" si="7"/>
        <v>249398088</v>
      </c>
      <c r="I38" s="21">
        <f t="shared" si="7"/>
        <v>183046929</v>
      </c>
      <c r="J38" s="21">
        <f t="shared" si="7"/>
        <v>723665582</v>
      </c>
      <c r="K38" s="21">
        <f t="shared" si="7"/>
        <v>287889714</v>
      </c>
      <c r="L38" s="21">
        <f t="shared" si="7"/>
        <v>0</v>
      </c>
      <c r="M38" s="21">
        <f t="shared" si="7"/>
        <v>270908218</v>
      </c>
      <c r="N38" s="21">
        <f t="shared" si="7"/>
        <v>558797932</v>
      </c>
      <c r="O38" s="21">
        <f t="shared" si="7"/>
        <v>268580894</v>
      </c>
      <c r="P38" s="21">
        <f t="shared" si="7"/>
        <v>294961892</v>
      </c>
      <c r="Q38" s="21">
        <f t="shared" si="7"/>
        <v>218336703</v>
      </c>
      <c r="R38" s="21">
        <f t="shared" si="7"/>
        <v>781879489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2064343003</v>
      </c>
      <c r="X38" s="21">
        <f t="shared" si="7"/>
        <v>2978517991</v>
      </c>
      <c r="Y38" s="21">
        <f t="shared" si="7"/>
        <v>-914174988</v>
      </c>
      <c r="Z38" s="4">
        <f>+IF(X38&lt;&gt;0,+(Y38/X38)*100,0)</f>
        <v>-30.692276855882856</v>
      </c>
      <c r="AA38" s="19">
        <f>SUM(AA39:AA41)</f>
        <v>3943500422</v>
      </c>
    </row>
    <row r="39" spans="1:27" ht="12.75">
      <c r="A39" s="5" t="s">
        <v>42</v>
      </c>
      <c r="B39" s="3"/>
      <c r="C39" s="22">
        <v>1199604</v>
      </c>
      <c r="D39" s="22"/>
      <c r="E39" s="23">
        <v>854093877</v>
      </c>
      <c r="F39" s="24">
        <v>839893337</v>
      </c>
      <c r="G39" s="24">
        <v>55051012</v>
      </c>
      <c r="H39" s="24">
        <v>56955418</v>
      </c>
      <c r="I39" s="24">
        <v>44990289</v>
      </c>
      <c r="J39" s="24">
        <v>156996719</v>
      </c>
      <c r="K39" s="24">
        <v>65289391</v>
      </c>
      <c r="L39" s="24"/>
      <c r="M39" s="24">
        <v>55881518</v>
      </c>
      <c r="N39" s="24">
        <v>121170909</v>
      </c>
      <c r="O39" s="24">
        <v>54231470</v>
      </c>
      <c r="P39" s="24">
        <v>58291341</v>
      </c>
      <c r="Q39" s="24">
        <v>50180544</v>
      </c>
      <c r="R39" s="24">
        <v>162703355</v>
      </c>
      <c r="S39" s="24"/>
      <c r="T39" s="24"/>
      <c r="U39" s="24"/>
      <c r="V39" s="24"/>
      <c r="W39" s="24">
        <v>440870983</v>
      </c>
      <c r="X39" s="24">
        <v>634074964</v>
      </c>
      <c r="Y39" s="24">
        <v>-193203981</v>
      </c>
      <c r="Z39" s="6">
        <v>-30.47</v>
      </c>
      <c r="AA39" s="22">
        <v>839893337</v>
      </c>
    </row>
    <row r="40" spans="1:27" ht="12.75">
      <c r="A40" s="5" t="s">
        <v>43</v>
      </c>
      <c r="B40" s="3"/>
      <c r="C40" s="22">
        <v>9305210</v>
      </c>
      <c r="D40" s="22"/>
      <c r="E40" s="23">
        <v>2820052291</v>
      </c>
      <c r="F40" s="24">
        <v>2820840091</v>
      </c>
      <c r="G40" s="24">
        <v>216937715</v>
      </c>
      <c r="H40" s="24">
        <v>173205939</v>
      </c>
      <c r="I40" s="24">
        <v>122621110</v>
      </c>
      <c r="J40" s="24">
        <v>512764764</v>
      </c>
      <c r="K40" s="24">
        <v>203994740</v>
      </c>
      <c r="L40" s="24"/>
      <c r="M40" s="24">
        <v>190782727</v>
      </c>
      <c r="N40" s="24">
        <v>394777467</v>
      </c>
      <c r="O40" s="24">
        <v>195916257</v>
      </c>
      <c r="P40" s="24">
        <v>217713115</v>
      </c>
      <c r="Q40" s="24">
        <v>142985589</v>
      </c>
      <c r="R40" s="24">
        <v>556614961</v>
      </c>
      <c r="S40" s="24"/>
      <c r="T40" s="24"/>
      <c r="U40" s="24"/>
      <c r="V40" s="24"/>
      <c r="W40" s="24">
        <v>1464157192</v>
      </c>
      <c r="X40" s="24">
        <v>2124561971</v>
      </c>
      <c r="Y40" s="24">
        <v>-660404779</v>
      </c>
      <c r="Z40" s="6">
        <v>-31.08</v>
      </c>
      <c r="AA40" s="22">
        <v>2820840091</v>
      </c>
    </row>
    <row r="41" spans="1:27" ht="12.75">
      <c r="A41" s="5" t="s">
        <v>44</v>
      </c>
      <c r="B41" s="3"/>
      <c r="C41" s="22">
        <v>-21017</v>
      </c>
      <c r="D41" s="22"/>
      <c r="E41" s="23">
        <v>267655794</v>
      </c>
      <c r="F41" s="24">
        <v>282766994</v>
      </c>
      <c r="G41" s="24">
        <v>19231838</v>
      </c>
      <c r="H41" s="24">
        <v>19236731</v>
      </c>
      <c r="I41" s="24">
        <v>15435530</v>
      </c>
      <c r="J41" s="24">
        <v>53904099</v>
      </c>
      <c r="K41" s="24">
        <v>18605583</v>
      </c>
      <c r="L41" s="24"/>
      <c r="M41" s="24">
        <v>24243973</v>
      </c>
      <c r="N41" s="24">
        <v>42849556</v>
      </c>
      <c r="O41" s="24">
        <v>18433167</v>
      </c>
      <c r="P41" s="24">
        <v>18957436</v>
      </c>
      <c r="Q41" s="24">
        <v>25170570</v>
      </c>
      <c r="R41" s="24">
        <v>62561173</v>
      </c>
      <c r="S41" s="24"/>
      <c r="T41" s="24"/>
      <c r="U41" s="24"/>
      <c r="V41" s="24"/>
      <c r="W41" s="24">
        <v>159314828</v>
      </c>
      <c r="X41" s="24">
        <v>219881056</v>
      </c>
      <c r="Y41" s="24">
        <v>-60566228</v>
      </c>
      <c r="Z41" s="6">
        <v>-27.54</v>
      </c>
      <c r="AA41" s="22">
        <v>282766994</v>
      </c>
    </row>
    <row r="42" spans="1:27" ht="12.75">
      <c r="A42" s="2" t="s">
        <v>45</v>
      </c>
      <c r="B42" s="8"/>
      <c r="C42" s="19">
        <f aca="true" t="shared" si="8" ref="C42:Y42">SUM(C43:C46)</f>
        <v>19831564</v>
      </c>
      <c r="D42" s="19">
        <f>SUM(D43:D46)</f>
        <v>0</v>
      </c>
      <c r="E42" s="20">
        <f t="shared" si="8"/>
        <v>22194396586</v>
      </c>
      <c r="F42" s="21">
        <f t="shared" si="8"/>
        <v>22223000306</v>
      </c>
      <c r="G42" s="21">
        <f t="shared" si="8"/>
        <v>1992290536</v>
      </c>
      <c r="H42" s="21">
        <f t="shared" si="8"/>
        <v>2321980769</v>
      </c>
      <c r="I42" s="21">
        <f t="shared" si="8"/>
        <v>1390322508</v>
      </c>
      <c r="J42" s="21">
        <f t="shared" si="8"/>
        <v>5704593813</v>
      </c>
      <c r="K42" s="21">
        <f t="shared" si="8"/>
        <v>1908395179</v>
      </c>
      <c r="L42" s="21">
        <f t="shared" si="8"/>
        <v>0</v>
      </c>
      <c r="M42" s="21">
        <f t="shared" si="8"/>
        <v>1708913455</v>
      </c>
      <c r="N42" s="21">
        <f t="shared" si="8"/>
        <v>3617308634</v>
      </c>
      <c r="O42" s="21">
        <f t="shared" si="8"/>
        <v>1589212464</v>
      </c>
      <c r="P42" s="21">
        <f t="shared" si="8"/>
        <v>2196679587</v>
      </c>
      <c r="Q42" s="21">
        <f t="shared" si="8"/>
        <v>782737440</v>
      </c>
      <c r="R42" s="21">
        <f t="shared" si="8"/>
        <v>4568629491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13890531938</v>
      </c>
      <c r="X42" s="21">
        <f t="shared" si="8"/>
        <v>16658793338</v>
      </c>
      <c r="Y42" s="21">
        <f t="shared" si="8"/>
        <v>-2768261400</v>
      </c>
      <c r="Z42" s="4">
        <f>+IF(X42&lt;&gt;0,+(Y42/X42)*100,0)</f>
        <v>-16.617418463829438</v>
      </c>
      <c r="AA42" s="19">
        <f>SUM(AA43:AA46)</f>
        <v>22223000306</v>
      </c>
    </row>
    <row r="43" spans="1:27" ht="12.75">
      <c r="A43" s="5" t="s">
        <v>46</v>
      </c>
      <c r="B43" s="3"/>
      <c r="C43" s="22">
        <v>14073769</v>
      </c>
      <c r="D43" s="22"/>
      <c r="E43" s="23">
        <v>13546318602</v>
      </c>
      <c r="F43" s="24">
        <v>13546205252</v>
      </c>
      <c r="G43" s="24">
        <v>1280684527</v>
      </c>
      <c r="H43" s="24">
        <v>1719630656</v>
      </c>
      <c r="I43" s="24">
        <v>842316351</v>
      </c>
      <c r="J43" s="24">
        <v>3842631534</v>
      </c>
      <c r="K43" s="24">
        <v>1071598273</v>
      </c>
      <c r="L43" s="24"/>
      <c r="M43" s="24">
        <v>946682478</v>
      </c>
      <c r="N43" s="24">
        <v>2018280751</v>
      </c>
      <c r="O43" s="24">
        <v>867638306</v>
      </c>
      <c r="P43" s="24">
        <v>1185689071</v>
      </c>
      <c r="Q43" s="24">
        <v>706276065</v>
      </c>
      <c r="R43" s="24">
        <v>2759603442</v>
      </c>
      <c r="S43" s="24"/>
      <c r="T43" s="24"/>
      <c r="U43" s="24"/>
      <c r="V43" s="24"/>
      <c r="W43" s="24">
        <v>8620515727</v>
      </c>
      <c r="X43" s="24">
        <v>10145437775</v>
      </c>
      <c r="Y43" s="24">
        <v>-1524922048</v>
      </c>
      <c r="Z43" s="6">
        <v>-15.03</v>
      </c>
      <c r="AA43" s="22">
        <v>13546205252</v>
      </c>
    </row>
    <row r="44" spans="1:27" ht="12.75">
      <c r="A44" s="5" t="s">
        <v>47</v>
      </c>
      <c r="B44" s="3"/>
      <c r="C44" s="22">
        <v>1831412</v>
      </c>
      <c r="D44" s="22"/>
      <c r="E44" s="23">
        <v>5563360455</v>
      </c>
      <c r="F44" s="24">
        <v>5617368285</v>
      </c>
      <c r="G44" s="24">
        <v>479812874</v>
      </c>
      <c r="H44" s="24">
        <v>419701676</v>
      </c>
      <c r="I44" s="24">
        <v>371825289</v>
      </c>
      <c r="J44" s="24">
        <v>1271339839</v>
      </c>
      <c r="K44" s="24">
        <v>572479516</v>
      </c>
      <c r="L44" s="24"/>
      <c r="M44" s="24">
        <v>510836740</v>
      </c>
      <c r="N44" s="24">
        <v>1083316256</v>
      </c>
      <c r="O44" s="24">
        <v>495029520</v>
      </c>
      <c r="P44" s="24">
        <v>715835743</v>
      </c>
      <c r="Q44" s="24">
        <v>-33466236</v>
      </c>
      <c r="R44" s="24">
        <v>1177399027</v>
      </c>
      <c r="S44" s="24"/>
      <c r="T44" s="24"/>
      <c r="U44" s="24"/>
      <c r="V44" s="24"/>
      <c r="W44" s="24">
        <v>3532055122</v>
      </c>
      <c r="X44" s="24">
        <v>4202228323</v>
      </c>
      <c r="Y44" s="24">
        <v>-670173201</v>
      </c>
      <c r="Z44" s="6">
        <v>-15.95</v>
      </c>
      <c r="AA44" s="22">
        <v>5617368285</v>
      </c>
    </row>
    <row r="45" spans="1:27" ht="12.75">
      <c r="A45" s="5" t="s">
        <v>48</v>
      </c>
      <c r="B45" s="3"/>
      <c r="C45" s="25">
        <v>2975997</v>
      </c>
      <c r="D45" s="25"/>
      <c r="E45" s="26">
        <v>1742429484</v>
      </c>
      <c r="F45" s="27">
        <v>1696139224</v>
      </c>
      <c r="G45" s="27">
        <v>138839163</v>
      </c>
      <c r="H45" s="27">
        <v>102700748</v>
      </c>
      <c r="I45" s="27">
        <v>87706691</v>
      </c>
      <c r="J45" s="27">
        <v>329246602</v>
      </c>
      <c r="K45" s="27">
        <v>163300224</v>
      </c>
      <c r="L45" s="27"/>
      <c r="M45" s="27">
        <v>151681918</v>
      </c>
      <c r="N45" s="27">
        <v>314982142</v>
      </c>
      <c r="O45" s="27">
        <v>128062588</v>
      </c>
      <c r="P45" s="27">
        <v>176956290</v>
      </c>
      <c r="Q45" s="27">
        <v>80521017</v>
      </c>
      <c r="R45" s="27">
        <v>385539895</v>
      </c>
      <c r="S45" s="27"/>
      <c r="T45" s="27"/>
      <c r="U45" s="27"/>
      <c r="V45" s="27"/>
      <c r="W45" s="27">
        <v>1029768639</v>
      </c>
      <c r="X45" s="27">
        <v>1278245181</v>
      </c>
      <c r="Y45" s="27">
        <v>-248476542</v>
      </c>
      <c r="Z45" s="7">
        <v>-19.44</v>
      </c>
      <c r="AA45" s="25">
        <v>1696139224</v>
      </c>
    </row>
    <row r="46" spans="1:27" ht="12.75">
      <c r="A46" s="5" t="s">
        <v>49</v>
      </c>
      <c r="B46" s="3"/>
      <c r="C46" s="22">
        <v>950386</v>
      </c>
      <c r="D46" s="22"/>
      <c r="E46" s="23">
        <v>1342288045</v>
      </c>
      <c r="F46" s="24">
        <v>1363287545</v>
      </c>
      <c r="G46" s="24">
        <v>92953972</v>
      </c>
      <c r="H46" s="24">
        <v>79947689</v>
      </c>
      <c r="I46" s="24">
        <v>88474177</v>
      </c>
      <c r="J46" s="24">
        <v>261375838</v>
      </c>
      <c r="K46" s="24">
        <v>101017166</v>
      </c>
      <c r="L46" s="24"/>
      <c r="M46" s="24">
        <v>99712319</v>
      </c>
      <c r="N46" s="24">
        <v>200729485</v>
      </c>
      <c r="O46" s="24">
        <v>98482050</v>
      </c>
      <c r="P46" s="24">
        <v>118198483</v>
      </c>
      <c r="Q46" s="24">
        <v>29406594</v>
      </c>
      <c r="R46" s="24">
        <v>246087127</v>
      </c>
      <c r="S46" s="24"/>
      <c r="T46" s="24"/>
      <c r="U46" s="24"/>
      <c r="V46" s="24"/>
      <c r="W46" s="24">
        <v>708192450</v>
      </c>
      <c r="X46" s="24">
        <v>1032882059</v>
      </c>
      <c r="Y46" s="24">
        <v>-324689609</v>
      </c>
      <c r="Z46" s="6">
        <v>-31.44</v>
      </c>
      <c r="AA46" s="22">
        <v>1363287545</v>
      </c>
    </row>
    <row r="47" spans="1:27" ht="12.75">
      <c r="A47" s="2" t="s">
        <v>50</v>
      </c>
      <c r="B47" s="8" t="s">
        <v>51</v>
      </c>
      <c r="C47" s="19">
        <v>-1207</v>
      </c>
      <c r="D47" s="19"/>
      <c r="E47" s="20">
        <v>282628938</v>
      </c>
      <c r="F47" s="21">
        <v>282655538</v>
      </c>
      <c r="G47" s="21">
        <v>20241285</v>
      </c>
      <c r="H47" s="21">
        <v>25248943</v>
      </c>
      <c r="I47" s="21">
        <v>-7396107</v>
      </c>
      <c r="J47" s="21">
        <v>38094121</v>
      </c>
      <c r="K47" s="21">
        <v>26227826</v>
      </c>
      <c r="L47" s="21"/>
      <c r="M47" s="21">
        <v>17877836</v>
      </c>
      <c r="N47" s="21">
        <v>44105662</v>
      </c>
      <c r="O47" s="21">
        <v>21261090</v>
      </c>
      <c r="P47" s="21">
        <v>22569514</v>
      </c>
      <c r="Q47" s="21">
        <v>991503</v>
      </c>
      <c r="R47" s="21">
        <v>44822107</v>
      </c>
      <c r="S47" s="21"/>
      <c r="T47" s="21"/>
      <c r="U47" s="21"/>
      <c r="V47" s="21"/>
      <c r="W47" s="21">
        <v>127021890</v>
      </c>
      <c r="X47" s="21">
        <v>214039652</v>
      </c>
      <c r="Y47" s="21">
        <v>-87017762</v>
      </c>
      <c r="Z47" s="4">
        <v>-40.65</v>
      </c>
      <c r="AA47" s="19">
        <v>282655538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77369591</v>
      </c>
      <c r="D48" s="40">
        <f>+D28+D32+D38+D42+D47</f>
        <v>0</v>
      </c>
      <c r="E48" s="41">
        <f t="shared" si="9"/>
        <v>38728893890</v>
      </c>
      <c r="F48" s="42">
        <f t="shared" si="9"/>
        <v>39137682785</v>
      </c>
      <c r="G48" s="42">
        <f t="shared" si="9"/>
        <v>3127473423</v>
      </c>
      <c r="H48" s="42">
        <f t="shared" si="9"/>
        <v>3501509708</v>
      </c>
      <c r="I48" s="42">
        <f t="shared" si="9"/>
        <v>2533590581</v>
      </c>
      <c r="J48" s="42">
        <f t="shared" si="9"/>
        <v>9162573712</v>
      </c>
      <c r="K48" s="42">
        <f t="shared" si="9"/>
        <v>3350472158</v>
      </c>
      <c r="L48" s="42">
        <f t="shared" si="9"/>
        <v>0</v>
      </c>
      <c r="M48" s="42">
        <f t="shared" si="9"/>
        <v>2949884633</v>
      </c>
      <c r="N48" s="42">
        <f t="shared" si="9"/>
        <v>6300356791</v>
      </c>
      <c r="O48" s="42">
        <f t="shared" si="9"/>
        <v>2852576307</v>
      </c>
      <c r="P48" s="42">
        <f t="shared" si="9"/>
        <v>3783294619</v>
      </c>
      <c r="Q48" s="42">
        <f t="shared" si="9"/>
        <v>1511398752</v>
      </c>
      <c r="R48" s="42">
        <f t="shared" si="9"/>
        <v>8147269678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23610200181</v>
      </c>
      <c r="X48" s="42">
        <f t="shared" si="9"/>
        <v>29616255629</v>
      </c>
      <c r="Y48" s="42">
        <f t="shared" si="9"/>
        <v>-6006055448</v>
      </c>
      <c r="Z48" s="43">
        <f>+IF(X48&lt;&gt;0,+(Y48/X48)*100,0)</f>
        <v>-20.27959078702346</v>
      </c>
      <c r="AA48" s="40">
        <f>+AA28+AA32+AA38+AA42+AA47</f>
        <v>39137682785</v>
      </c>
    </row>
    <row r="49" spans="1:27" ht="12.75">
      <c r="A49" s="14" t="s">
        <v>65</v>
      </c>
      <c r="B49" s="15"/>
      <c r="C49" s="44">
        <f aca="true" t="shared" si="10" ref="C49:Y49">+C25-C48</f>
        <v>-151673333</v>
      </c>
      <c r="D49" s="44">
        <f>+D25-D48</f>
        <v>0</v>
      </c>
      <c r="E49" s="45">
        <f t="shared" si="10"/>
        <v>4043322072</v>
      </c>
      <c r="F49" s="46">
        <f t="shared" si="10"/>
        <v>3946084272</v>
      </c>
      <c r="G49" s="46">
        <f t="shared" si="10"/>
        <v>905519593</v>
      </c>
      <c r="H49" s="46">
        <f t="shared" si="10"/>
        <v>617164682</v>
      </c>
      <c r="I49" s="46">
        <f t="shared" si="10"/>
        <v>248681431</v>
      </c>
      <c r="J49" s="46">
        <f t="shared" si="10"/>
        <v>1771365706</v>
      </c>
      <c r="K49" s="46">
        <f t="shared" si="10"/>
        <v>-776962243</v>
      </c>
      <c r="L49" s="46">
        <f t="shared" si="10"/>
        <v>0</v>
      </c>
      <c r="M49" s="46">
        <f t="shared" si="10"/>
        <v>1224629377</v>
      </c>
      <c r="N49" s="46">
        <f t="shared" si="10"/>
        <v>447667134</v>
      </c>
      <c r="O49" s="46">
        <f t="shared" si="10"/>
        <v>-106582634</v>
      </c>
      <c r="P49" s="46">
        <f t="shared" si="10"/>
        <v>-1140401205</v>
      </c>
      <c r="Q49" s="46">
        <f t="shared" si="10"/>
        <v>2735923115</v>
      </c>
      <c r="R49" s="46">
        <f t="shared" si="10"/>
        <v>1488939276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3707972116</v>
      </c>
      <c r="X49" s="46">
        <f>IF(F25=F48,0,X25-X48)</f>
        <v>3953041961</v>
      </c>
      <c r="Y49" s="46">
        <f t="shared" si="10"/>
        <v>-245069845</v>
      </c>
      <c r="Z49" s="47">
        <f>+IF(X49&lt;&gt;0,+(Y49/X49)*100,0)</f>
        <v>-6.199525515231433</v>
      </c>
      <c r="AA49" s="44">
        <f>+AA25-AA48</f>
        <v>3946084272</v>
      </c>
    </row>
    <row r="50" spans="1:27" ht="12.75">
      <c r="A50" s="16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68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69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71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15425359834</v>
      </c>
      <c r="D5" s="19">
        <f>SUM(D6:D8)</f>
        <v>0</v>
      </c>
      <c r="E5" s="20">
        <f t="shared" si="0"/>
        <v>15376936849</v>
      </c>
      <c r="F5" s="21">
        <f t="shared" si="0"/>
        <v>15444711469</v>
      </c>
      <c r="G5" s="21">
        <f t="shared" si="0"/>
        <v>1397069359</v>
      </c>
      <c r="H5" s="21">
        <f t="shared" si="0"/>
        <v>1898070200</v>
      </c>
      <c r="I5" s="21">
        <f t="shared" si="0"/>
        <v>954742158</v>
      </c>
      <c r="J5" s="21">
        <f t="shared" si="0"/>
        <v>4249881717</v>
      </c>
      <c r="K5" s="21">
        <f t="shared" si="0"/>
        <v>1037165530</v>
      </c>
      <c r="L5" s="21">
        <f t="shared" si="0"/>
        <v>1008587726</v>
      </c>
      <c r="M5" s="21">
        <f t="shared" si="0"/>
        <v>2219880994</v>
      </c>
      <c r="N5" s="21">
        <f t="shared" si="0"/>
        <v>4265634250</v>
      </c>
      <c r="O5" s="21">
        <f t="shared" si="0"/>
        <v>1114636291</v>
      </c>
      <c r="P5" s="21">
        <f t="shared" si="0"/>
        <v>967120843</v>
      </c>
      <c r="Q5" s="21">
        <f t="shared" si="0"/>
        <v>2076762287</v>
      </c>
      <c r="R5" s="21">
        <f t="shared" si="0"/>
        <v>4158519421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12674035388</v>
      </c>
      <c r="X5" s="21">
        <f t="shared" si="0"/>
        <v>12419690324</v>
      </c>
      <c r="Y5" s="21">
        <f t="shared" si="0"/>
        <v>254345064</v>
      </c>
      <c r="Z5" s="4">
        <f>+IF(X5&lt;&gt;0,+(Y5/X5)*100,0)</f>
        <v>2.0479179219831245</v>
      </c>
      <c r="AA5" s="19">
        <f>SUM(AA6:AA8)</f>
        <v>15444711469</v>
      </c>
    </row>
    <row r="6" spans="1:27" ht="12.75">
      <c r="A6" s="5" t="s">
        <v>32</v>
      </c>
      <c r="B6" s="3"/>
      <c r="C6" s="22">
        <v>1085190</v>
      </c>
      <c r="D6" s="22"/>
      <c r="E6" s="23">
        <v>298879</v>
      </c>
      <c r="F6" s="24">
        <v>2332601</v>
      </c>
      <c r="G6" s="24">
        <v>19557</v>
      </c>
      <c r="H6" s="24">
        <v>20953</v>
      </c>
      <c r="I6" s="24">
        <v>17262</v>
      </c>
      <c r="J6" s="24">
        <v>57772</v>
      </c>
      <c r="K6" s="24">
        <v>8383</v>
      </c>
      <c r="L6" s="24">
        <v>10648</v>
      </c>
      <c r="M6" s="24">
        <v>8883</v>
      </c>
      <c r="N6" s="24">
        <v>27914</v>
      </c>
      <c r="O6" s="24">
        <v>7039</v>
      </c>
      <c r="P6" s="24">
        <v>79235</v>
      </c>
      <c r="Q6" s="24">
        <v>2221</v>
      </c>
      <c r="R6" s="24">
        <v>88495</v>
      </c>
      <c r="S6" s="24"/>
      <c r="T6" s="24"/>
      <c r="U6" s="24"/>
      <c r="V6" s="24"/>
      <c r="W6" s="24">
        <v>174181</v>
      </c>
      <c r="X6" s="24">
        <v>686027</v>
      </c>
      <c r="Y6" s="24">
        <v>-511846</v>
      </c>
      <c r="Z6" s="6">
        <v>-74.61</v>
      </c>
      <c r="AA6" s="22">
        <v>2332601</v>
      </c>
    </row>
    <row r="7" spans="1:27" ht="12.75">
      <c r="A7" s="5" t="s">
        <v>33</v>
      </c>
      <c r="B7" s="3"/>
      <c r="C7" s="25">
        <v>15424266992</v>
      </c>
      <c r="D7" s="25"/>
      <c r="E7" s="26">
        <v>15376635126</v>
      </c>
      <c r="F7" s="27">
        <v>15442376024</v>
      </c>
      <c r="G7" s="27">
        <v>1397048451</v>
      </c>
      <c r="H7" s="27">
        <v>1898046508</v>
      </c>
      <c r="I7" s="27">
        <v>954720794</v>
      </c>
      <c r="J7" s="27">
        <v>4249815753</v>
      </c>
      <c r="K7" s="27">
        <v>1037156498</v>
      </c>
      <c r="L7" s="27">
        <v>1008584440</v>
      </c>
      <c r="M7" s="27">
        <v>2219870682</v>
      </c>
      <c r="N7" s="27">
        <v>4265611620</v>
      </c>
      <c r="O7" s="27">
        <v>1114627823</v>
      </c>
      <c r="P7" s="27">
        <v>967022787</v>
      </c>
      <c r="Q7" s="27">
        <v>2076768610</v>
      </c>
      <c r="R7" s="27">
        <v>4158419220</v>
      </c>
      <c r="S7" s="27"/>
      <c r="T7" s="27"/>
      <c r="U7" s="27"/>
      <c r="V7" s="27"/>
      <c r="W7" s="27">
        <v>12673846593</v>
      </c>
      <c r="X7" s="27">
        <v>12419003617</v>
      </c>
      <c r="Y7" s="27">
        <v>254842976</v>
      </c>
      <c r="Z7" s="7">
        <v>2.05</v>
      </c>
      <c r="AA7" s="25">
        <v>15442376024</v>
      </c>
    </row>
    <row r="8" spans="1:27" ht="12.75">
      <c r="A8" s="5" t="s">
        <v>34</v>
      </c>
      <c r="B8" s="3"/>
      <c r="C8" s="22">
        <v>7652</v>
      </c>
      <c r="D8" s="22"/>
      <c r="E8" s="23">
        <v>2844</v>
      </c>
      <c r="F8" s="24">
        <v>2844</v>
      </c>
      <c r="G8" s="24">
        <v>1351</v>
      </c>
      <c r="H8" s="24">
        <v>2739</v>
      </c>
      <c r="I8" s="24">
        <v>4102</v>
      </c>
      <c r="J8" s="24">
        <v>8192</v>
      </c>
      <c r="K8" s="24">
        <v>649</v>
      </c>
      <c r="L8" s="24">
        <v>-7362</v>
      </c>
      <c r="M8" s="24">
        <v>1429</v>
      </c>
      <c r="N8" s="24">
        <v>-5284</v>
      </c>
      <c r="O8" s="24">
        <v>1429</v>
      </c>
      <c r="P8" s="24">
        <v>18821</v>
      </c>
      <c r="Q8" s="24">
        <v>-8544</v>
      </c>
      <c r="R8" s="24">
        <v>11706</v>
      </c>
      <c r="S8" s="24"/>
      <c r="T8" s="24"/>
      <c r="U8" s="24"/>
      <c r="V8" s="24"/>
      <c r="W8" s="24">
        <v>14614</v>
      </c>
      <c r="X8" s="24">
        <v>680</v>
      </c>
      <c r="Y8" s="24">
        <v>13934</v>
      </c>
      <c r="Z8" s="6">
        <v>2049.12</v>
      </c>
      <c r="AA8" s="22">
        <v>2844</v>
      </c>
    </row>
    <row r="9" spans="1:27" ht="12.75">
      <c r="A9" s="2" t="s">
        <v>35</v>
      </c>
      <c r="B9" s="3"/>
      <c r="C9" s="19">
        <f aca="true" t="shared" si="1" ref="C9:Y9">SUM(C10:C14)</f>
        <v>3326733570</v>
      </c>
      <c r="D9" s="19">
        <f>SUM(D10:D14)</f>
        <v>0</v>
      </c>
      <c r="E9" s="20">
        <f t="shared" si="1"/>
        <v>3279474237</v>
      </c>
      <c r="F9" s="21">
        <f t="shared" si="1"/>
        <v>3511634990</v>
      </c>
      <c r="G9" s="21">
        <f t="shared" si="1"/>
        <v>189510135</v>
      </c>
      <c r="H9" s="21">
        <f t="shared" si="1"/>
        <v>264382035</v>
      </c>
      <c r="I9" s="21">
        <f t="shared" si="1"/>
        <v>269821356</v>
      </c>
      <c r="J9" s="21">
        <f t="shared" si="1"/>
        <v>723713526</v>
      </c>
      <c r="K9" s="21">
        <f t="shared" si="1"/>
        <v>341181391</v>
      </c>
      <c r="L9" s="21">
        <f t="shared" si="1"/>
        <v>316695082</v>
      </c>
      <c r="M9" s="21">
        <f t="shared" si="1"/>
        <v>391197476</v>
      </c>
      <c r="N9" s="21">
        <f t="shared" si="1"/>
        <v>1049073949</v>
      </c>
      <c r="O9" s="21">
        <f t="shared" si="1"/>
        <v>284475594</v>
      </c>
      <c r="P9" s="21">
        <f t="shared" si="1"/>
        <v>321080707</v>
      </c>
      <c r="Q9" s="21">
        <f t="shared" si="1"/>
        <v>318709117</v>
      </c>
      <c r="R9" s="21">
        <f t="shared" si="1"/>
        <v>924265418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2697052893</v>
      </c>
      <c r="X9" s="21">
        <f t="shared" si="1"/>
        <v>2400888295</v>
      </c>
      <c r="Y9" s="21">
        <f t="shared" si="1"/>
        <v>296164598</v>
      </c>
      <c r="Z9" s="4">
        <f>+IF(X9&lt;&gt;0,+(Y9/X9)*100,0)</f>
        <v>12.335625885501683</v>
      </c>
      <c r="AA9" s="19">
        <f>SUM(AA10:AA14)</f>
        <v>3511634990</v>
      </c>
    </row>
    <row r="10" spans="1:27" ht="12.75">
      <c r="A10" s="5" t="s">
        <v>36</v>
      </c>
      <c r="B10" s="3"/>
      <c r="C10" s="22">
        <v>133503491</v>
      </c>
      <c r="D10" s="22"/>
      <c r="E10" s="23">
        <v>125649494</v>
      </c>
      <c r="F10" s="24">
        <v>139674745</v>
      </c>
      <c r="G10" s="24">
        <v>6828393</v>
      </c>
      <c r="H10" s="24">
        <v>6122944</v>
      </c>
      <c r="I10" s="24">
        <v>6009173</v>
      </c>
      <c r="J10" s="24">
        <v>18960510</v>
      </c>
      <c r="K10" s="24">
        <v>7993689</v>
      </c>
      <c r="L10" s="24">
        <v>9522154</v>
      </c>
      <c r="M10" s="24">
        <v>8623421</v>
      </c>
      <c r="N10" s="24">
        <v>26139264</v>
      </c>
      <c r="O10" s="24">
        <v>6345161</v>
      </c>
      <c r="P10" s="24">
        <v>17136940</v>
      </c>
      <c r="Q10" s="24">
        <v>14098167</v>
      </c>
      <c r="R10" s="24">
        <v>37580268</v>
      </c>
      <c r="S10" s="24"/>
      <c r="T10" s="24"/>
      <c r="U10" s="24"/>
      <c r="V10" s="24"/>
      <c r="W10" s="24">
        <v>82680042</v>
      </c>
      <c r="X10" s="24">
        <v>95368163</v>
      </c>
      <c r="Y10" s="24">
        <v>-12688121</v>
      </c>
      <c r="Z10" s="6">
        <v>-13.3</v>
      </c>
      <c r="AA10" s="22">
        <v>139674745</v>
      </c>
    </row>
    <row r="11" spans="1:27" ht="12.75">
      <c r="A11" s="5" t="s">
        <v>37</v>
      </c>
      <c r="B11" s="3"/>
      <c r="C11" s="22">
        <v>87252789</v>
      </c>
      <c r="D11" s="22"/>
      <c r="E11" s="23">
        <v>64499201</v>
      </c>
      <c r="F11" s="24">
        <v>63226225</v>
      </c>
      <c r="G11" s="24">
        <v>1615620</v>
      </c>
      <c r="H11" s="24">
        <v>959404</v>
      </c>
      <c r="I11" s="24">
        <v>4838351</v>
      </c>
      <c r="J11" s="24">
        <v>7413375</v>
      </c>
      <c r="K11" s="24">
        <v>4313169</v>
      </c>
      <c r="L11" s="24">
        <v>3865907</v>
      </c>
      <c r="M11" s="24">
        <v>9283385</v>
      </c>
      <c r="N11" s="24">
        <v>17462461</v>
      </c>
      <c r="O11" s="24">
        <v>8555293</v>
      </c>
      <c r="P11" s="24">
        <v>3468163</v>
      </c>
      <c r="Q11" s="24">
        <v>3019547</v>
      </c>
      <c r="R11" s="24">
        <v>15043003</v>
      </c>
      <c r="S11" s="24"/>
      <c r="T11" s="24"/>
      <c r="U11" s="24"/>
      <c r="V11" s="24"/>
      <c r="W11" s="24">
        <v>39918839</v>
      </c>
      <c r="X11" s="24">
        <v>34256323</v>
      </c>
      <c r="Y11" s="24">
        <v>5662516</v>
      </c>
      <c r="Z11" s="6">
        <v>16.53</v>
      </c>
      <c r="AA11" s="22">
        <v>63226225</v>
      </c>
    </row>
    <row r="12" spans="1:27" ht="12.75">
      <c r="A12" s="5" t="s">
        <v>38</v>
      </c>
      <c r="B12" s="3"/>
      <c r="C12" s="22">
        <v>1397410029</v>
      </c>
      <c r="D12" s="22"/>
      <c r="E12" s="23">
        <v>1238307577</v>
      </c>
      <c r="F12" s="24">
        <v>1205473574</v>
      </c>
      <c r="G12" s="24">
        <v>89207440</v>
      </c>
      <c r="H12" s="24">
        <v>149141084</v>
      </c>
      <c r="I12" s="24">
        <v>145726859</v>
      </c>
      <c r="J12" s="24">
        <v>384075383</v>
      </c>
      <c r="K12" s="24">
        <v>174550202</v>
      </c>
      <c r="L12" s="24">
        <v>176210763</v>
      </c>
      <c r="M12" s="24">
        <v>147977758</v>
      </c>
      <c r="N12" s="24">
        <v>498738723</v>
      </c>
      <c r="O12" s="24">
        <v>191390983</v>
      </c>
      <c r="P12" s="24">
        <v>159425354</v>
      </c>
      <c r="Q12" s="24">
        <v>135381073</v>
      </c>
      <c r="R12" s="24">
        <v>486197410</v>
      </c>
      <c r="S12" s="24"/>
      <c r="T12" s="24"/>
      <c r="U12" s="24"/>
      <c r="V12" s="24"/>
      <c r="W12" s="24">
        <v>1369011516</v>
      </c>
      <c r="X12" s="24">
        <v>1006503498</v>
      </c>
      <c r="Y12" s="24">
        <v>362508018</v>
      </c>
      <c r="Z12" s="6">
        <v>36.02</v>
      </c>
      <c r="AA12" s="22">
        <v>1205473574</v>
      </c>
    </row>
    <row r="13" spans="1:27" ht="12.75">
      <c r="A13" s="5" t="s">
        <v>39</v>
      </c>
      <c r="B13" s="3"/>
      <c r="C13" s="22">
        <v>1311409202</v>
      </c>
      <c r="D13" s="22"/>
      <c r="E13" s="23">
        <v>1374066226</v>
      </c>
      <c r="F13" s="24">
        <v>1649645367</v>
      </c>
      <c r="G13" s="24">
        <v>75705560</v>
      </c>
      <c r="H13" s="24">
        <v>85425940</v>
      </c>
      <c r="I13" s="24">
        <v>90525029</v>
      </c>
      <c r="J13" s="24">
        <v>251656529</v>
      </c>
      <c r="K13" s="24">
        <v>109478568</v>
      </c>
      <c r="L13" s="24">
        <v>101095560</v>
      </c>
      <c r="M13" s="24">
        <v>178526121</v>
      </c>
      <c r="N13" s="24">
        <v>389100249</v>
      </c>
      <c r="O13" s="24">
        <v>47582551</v>
      </c>
      <c r="P13" s="24">
        <v>109681778</v>
      </c>
      <c r="Q13" s="24">
        <v>129506995</v>
      </c>
      <c r="R13" s="24">
        <v>286771324</v>
      </c>
      <c r="S13" s="24"/>
      <c r="T13" s="24"/>
      <c r="U13" s="24"/>
      <c r="V13" s="24"/>
      <c r="W13" s="24">
        <v>927528102</v>
      </c>
      <c r="X13" s="24">
        <v>965951170</v>
      </c>
      <c r="Y13" s="24">
        <v>-38423068</v>
      </c>
      <c r="Z13" s="6">
        <v>-3.98</v>
      </c>
      <c r="AA13" s="22">
        <v>1649645367</v>
      </c>
    </row>
    <row r="14" spans="1:27" ht="12.75">
      <c r="A14" s="5" t="s">
        <v>40</v>
      </c>
      <c r="B14" s="3"/>
      <c r="C14" s="25">
        <v>397158059</v>
      </c>
      <c r="D14" s="25"/>
      <c r="E14" s="26">
        <v>476951739</v>
      </c>
      <c r="F14" s="27">
        <v>453615079</v>
      </c>
      <c r="G14" s="27">
        <v>16153122</v>
      </c>
      <c r="H14" s="27">
        <v>22732663</v>
      </c>
      <c r="I14" s="27">
        <v>22721944</v>
      </c>
      <c r="J14" s="27">
        <v>61607729</v>
      </c>
      <c r="K14" s="27">
        <v>44845763</v>
      </c>
      <c r="L14" s="27">
        <v>26000698</v>
      </c>
      <c r="M14" s="27">
        <v>46786791</v>
      </c>
      <c r="N14" s="27">
        <v>117633252</v>
      </c>
      <c r="O14" s="27">
        <v>30601606</v>
      </c>
      <c r="P14" s="27">
        <v>31368472</v>
      </c>
      <c r="Q14" s="27">
        <v>36703335</v>
      </c>
      <c r="R14" s="27">
        <v>98673413</v>
      </c>
      <c r="S14" s="27"/>
      <c r="T14" s="27"/>
      <c r="U14" s="27"/>
      <c r="V14" s="27"/>
      <c r="W14" s="27">
        <v>277914394</v>
      </c>
      <c r="X14" s="27">
        <v>298809141</v>
      </c>
      <c r="Y14" s="27">
        <v>-20894747</v>
      </c>
      <c r="Z14" s="7">
        <v>-6.99</v>
      </c>
      <c r="AA14" s="25">
        <v>453615079</v>
      </c>
    </row>
    <row r="15" spans="1:27" ht="12.75">
      <c r="A15" s="2" t="s">
        <v>41</v>
      </c>
      <c r="B15" s="8"/>
      <c r="C15" s="19">
        <f aca="true" t="shared" si="2" ref="C15:Y15">SUM(C16:C18)</f>
        <v>1820675861</v>
      </c>
      <c r="D15" s="19">
        <f>SUM(D16:D18)</f>
        <v>0</v>
      </c>
      <c r="E15" s="20">
        <f t="shared" si="2"/>
        <v>2297417515</v>
      </c>
      <c r="F15" s="21">
        <f t="shared" si="2"/>
        <v>2436084426</v>
      </c>
      <c r="G15" s="21">
        <f t="shared" si="2"/>
        <v>39458709</v>
      </c>
      <c r="H15" s="21">
        <f t="shared" si="2"/>
        <v>132243480</v>
      </c>
      <c r="I15" s="21">
        <f t="shared" si="2"/>
        <v>131412075</v>
      </c>
      <c r="J15" s="21">
        <f t="shared" si="2"/>
        <v>303114264</v>
      </c>
      <c r="K15" s="21">
        <f t="shared" si="2"/>
        <v>184500003</v>
      </c>
      <c r="L15" s="21">
        <f t="shared" si="2"/>
        <v>141943321</v>
      </c>
      <c r="M15" s="21">
        <f t="shared" si="2"/>
        <v>163424351</v>
      </c>
      <c r="N15" s="21">
        <f t="shared" si="2"/>
        <v>489867675</v>
      </c>
      <c r="O15" s="21">
        <f t="shared" si="2"/>
        <v>129900806</v>
      </c>
      <c r="P15" s="21">
        <f t="shared" si="2"/>
        <v>202659714</v>
      </c>
      <c r="Q15" s="21">
        <f t="shared" si="2"/>
        <v>193579296</v>
      </c>
      <c r="R15" s="21">
        <f t="shared" si="2"/>
        <v>526139816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1319121755</v>
      </c>
      <c r="X15" s="21">
        <f t="shared" si="2"/>
        <v>1349801392</v>
      </c>
      <c r="Y15" s="21">
        <f t="shared" si="2"/>
        <v>-30679637</v>
      </c>
      <c r="Z15" s="4">
        <f>+IF(X15&lt;&gt;0,+(Y15/X15)*100,0)</f>
        <v>-2.2729000860298414</v>
      </c>
      <c r="AA15" s="19">
        <f>SUM(AA16:AA18)</f>
        <v>2436084426</v>
      </c>
    </row>
    <row r="16" spans="1:27" ht="12.75">
      <c r="A16" s="5" t="s">
        <v>42</v>
      </c>
      <c r="B16" s="3"/>
      <c r="C16" s="22">
        <v>361835230</v>
      </c>
      <c r="D16" s="22"/>
      <c r="E16" s="23">
        <v>450811396</v>
      </c>
      <c r="F16" s="24">
        <v>433363133</v>
      </c>
      <c r="G16" s="24">
        <v>29529286</v>
      </c>
      <c r="H16" s="24">
        <v>35559989</v>
      </c>
      <c r="I16" s="24">
        <v>29714299</v>
      </c>
      <c r="J16" s="24">
        <v>94803574</v>
      </c>
      <c r="K16" s="24">
        <v>35795397</v>
      </c>
      <c r="L16" s="24">
        <v>37455949</v>
      </c>
      <c r="M16" s="24">
        <v>30092284</v>
      </c>
      <c r="N16" s="24">
        <v>103343630</v>
      </c>
      <c r="O16" s="24">
        <v>30437907</v>
      </c>
      <c r="P16" s="24">
        <v>31500109</v>
      </c>
      <c r="Q16" s="24">
        <v>28235591</v>
      </c>
      <c r="R16" s="24">
        <v>90173607</v>
      </c>
      <c r="S16" s="24"/>
      <c r="T16" s="24"/>
      <c r="U16" s="24"/>
      <c r="V16" s="24"/>
      <c r="W16" s="24">
        <v>288320811</v>
      </c>
      <c r="X16" s="24">
        <v>293642004</v>
      </c>
      <c r="Y16" s="24">
        <v>-5321193</v>
      </c>
      <c r="Z16" s="6">
        <v>-1.81</v>
      </c>
      <c r="AA16" s="22">
        <v>433363133</v>
      </c>
    </row>
    <row r="17" spans="1:27" ht="12.75">
      <c r="A17" s="5" t="s">
        <v>43</v>
      </c>
      <c r="B17" s="3"/>
      <c r="C17" s="22">
        <v>1435993418</v>
      </c>
      <c r="D17" s="22"/>
      <c r="E17" s="23">
        <v>1831774696</v>
      </c>
      <c r="F17" s="24">
        <v>1972608035</v>
      </c>
      <c r="G17" s="24">
        <v>17031530</v>
      </c>
      <c r="H17" s="24">
        <v>89018965</v>
      </c>
      <c r="I17" s="24">
        <v>100942499</v>
      </c>
      <c r="J17" s="24">
        <v>206992994</v>
      </c>
      <c r="K17" s="24">
        <v>148095720</v>
      </c>
      <c r="L17" s="24">
        <v>104024611</v>
      </c>
      <c r="M17" s="24">
        <v>130594764</v>
      </c>
      <c r="N17" s="24">
        <v>382715095</v>
      </c>
      <c r="O17" s="24">
        <v>98466081</v>
      </c>
      <c r="P17" s="24">
        <v>163507365</v>
      </c>
      <c r="Q17" s="24">
        <v>162972597</v>
      </c>
      <c r="R17" s="24">
        <v>424946043</v>
      </c>
      <c r="S17" s="24"/>
      <c r="T17" s="24"/>
      <c r="U17" s="24"/>
      <c r="V17" s="24"/>
      <c r="W17" s="24">
        <v>1014654132</v>
      </c>
      <c r="X17" s="24">
        <v>1040024305</v>
      </c>
      <c r="Y17" s="24">
        <v>-25370173</v>
      </c>
      <c r="Z17" s="6">
        <v>-2.44</v>
      </c>
      <c r="AA17" s="22">
        <v>1972608035</v>
      </c>
    </row>
    <row r="18" spans="1:27" ht="12.75">
      <c r="A18" s="5" t="s">
        <v>44</v>
      </c>
      <c r="B18" s="3"/>
      <c r="C18" s="22">
        <v>22847213</v>
      </c>
      <c r="D18" s="22"/>
      <c r="E18" s="23">
        <v>14831423</v>
      </c>
      <c r="F18" s="24">
        <v>30113258</v>
      </c>
      <c r="G18" s="24">
        <v>-7102107</v>
      </c>
      <c r="H18" s="24">
        <v>7664526</v>
      </c>
      <c r="I18" s="24">
        <v>755277</v>
      </c>
      <c r="J18" s="24">
        <v>1317696</v>
      </c>
      <c r="K18" s="24">
        <v>608886</v>
      </c>
      <c r="L18" s="24">
        <v>462761</v>
      </c>
      <c r="M18" s="24">
        <v>2737303</v>
      </c>
      <c r="N18" s="24">
        <v>3808950</v>
      </c>
      <c r="O18" s="24">
        <v>996818</v>
      </c>
      <c r="P18" s="24">
        <v>7652240</v>
      </c>
      <c r="Q18" s="24">
        <v>2371108</v>
      </c>
      <c r="R18" s="24">
        <v>11020166</v>
      </c>
      <c r="S18" s="24"/>
      <c r="T18" s="24"/>
      <c r="U18" s="24"/>
      <c r="V18" s="24"/>
      <c r="W18" s="24">
        <v>16146812</v>
      </c>
      <c r="X18" s="24">
        <v>16135083</v>
      </c>
      <c r="Y18" s="24">
        <v>11729</v>
      </c>
      <c r="Z18" s="6">
        <v>0.07</v>
      </c>
      <c r="AA18" s="22">
        <v>30113258</v>
      </c>
    </row>
    <row r="19" spans="1:27" ht="12.75">
      <c r="A19" s="2" t="s">
        <v>45</v>
      </c>
      <c r="B19" s="8"/>
      <c r="C19" s="19">
        <f aca="true" t="shared" si="3" ref="C19:Y19">SUM(C20:C23)</f>
        <v>21711593801</v>
      </c>
      <c r="D19" s="19">
        <f>SUM(D20:D23)</f>
        <v>0</v>
      </c>
      <c r="E19" s="20">
        <f t="shared" si="3"/>
        <v>22228112679</v>
      </c>
      <c r="F19" s="21">
        <f t="shared" si="3"/>
        <v>22887358690</v>
      </c>
      <c r="G19" s="21">
        <f t="shared" si="3"/>
        <v>2407682284</v>
      </c>
      <c r="H19" s="21">
        <f t="shared" si="3"/>
        <v>1900987867</v>
      </c>
      <c r="I19" s="21">
        <f t="shared" si="3"/>
        <v>1776508897</v>
      </c>
      <c r="J19" s="21">
        <f t="shared" si="3"/>
        <v>6085179048</v>
      </c>
      <c r="K19" s="21">
        <f t="shared" si="3"/>
        <v>1766164805</v>
      </c>
      <c r="L19" s="21">
        <f t="shared" si="3"/>
        <v>1738231139</v>
      </c>
      <c r="M19" s="21">
        <f t="shared" si="3"/>
        <v>2147042574</v>
      </c>
      <c r="N19" s="21">
        <f t="shared" si="3"/>
        <v>5651438518</v>
      </c>
      <c r="O19" s="21">
        <f t="shared" si="3"/>
        <v>1999339695</v>
      </c>
      <c r="P19" s="21">
        <f t="shared" si="3"/>
        <v>1705366654</v>
      </c>
      <c r="Q19" s="21">
        <f t="shared" si="3"/>
        <v>2362494393</v>
      </c>
      <c r="R19" s="21">
        <f t="shared" si="3"/>
        <v>6067200742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17803818308</v>
      </c>
      <c r="X19" s="21">
        <f t="shared" si="3"/>
        <v>17267862159</v>
      </c>
      <c r="Y19" s="21">
        <f t="shared" si="3"/>
        <v>535956149</v>
      </c>
      <c r="Z19" s="4">
        <f>+IF(X19&lt;&gt;0,+(Y19/X19)*100,0)</f>
        <v>3.1037782446083515</v>
      </c>
      <c r="AA19" s="19">
        <f>SUM(AA20:AA23)</f>
        <v>22887358690</v>
      </c>
    </row>
    <row r="20" spans="1:27" ht="12.75">
      <c r="A20" s="5" t="s">
        <v>46</v>
      </c>
      <c r="B20" s="3"/>
      <c r="C20" s="22">
        <v>13533184759</v>
      </c>
      <c r="D20" s="22"/>
      <c r="E20" s="23">
        <v>14080480431</v>
      </c>
      <c r="F20" s="24">
        <v>14826242701</v>
      </c>
      <c r="G20" s="24">
        <v>1395389660</v>
      </c>
      <c r="H20" s="24">
        <v>1389119972</v>
      </c>
      <c r="I20" s="24">
        <v>1304905093</v>
      </c>
      <c r="J20" s="24">
        <v>4089414725</v>
      </c>
      <c r="K20" s="24">
        <v>1285292329</v>
      </c>
      <c r="L20" s="24">
        <v>1186278825</v>
      </c>
      <c r="M20" s="24">
        <v>1141020470</v>
      </c>
      <c r="N20" s="24">
        <v>3612591624</v>
      </c>
      <c r="O20" s="24">
        <v>1244717437</v>
      </c>
      <c r="P20" s="24">
        <v>1048699045</v>
      </c>
      <c r="Q20" s="24">
        <v>1341800399</v>
      </c>
      <c r="R20" s="24">
        <v>3635216881</v>
      </c>
      <c r="S20" s="24"/>
      <c r="T20" s="24"/>
      <c r="U20" s="24"/>
      <c r="V20" s="24"/>
      <c r="W20" s="24">
        <v>11337223230</v>
      </c>
      <c r="X20" s="24">
        <v>11182946080</v>
      </c>
      <c r="Y20" s="24">
        <v>154277150</v>
      </c>
      <c r="Z20" s="6">
        <v>1.38</v>
      </c>
      <c r="AA20" s="22">
        <v>14826242701</v>
      </c>
    </row>
    <row r="21" spans="1:27" ht="12.75">
      <c r="A21" s="5" t="s">
        <v>47</v>
      </c>
      <c r="B21" s="3"/>
      <c r="C21" s="22">
        <v>4537454042</v>
      </c>
      <c r="D21" s="22"/>
      <c r="E21" s="23">
        <v>4468354295</v>
      </c>
      <c r="F21" s="24">
        <v>4499568159</v>
      </c>
      <c r="G21" s="24">
        <v>616636954</v>
      </c>
      <c r="H21" s="24">
        <v>259019490</v>
      </c>
      <c r="I21" s="24">
        <v>239672318</v>
      </c>
      <c r="J21" s="24">
        <v>1115328762</v>
      </c>
      <c r="K21" s="24">
        <v>240750466</v>
      </c>
      <c r="L21" s="24">
        <v>273779567</v>
      </c>
      <c r="M21" s="24">
        <v>612910550</v>
      </c>
      <c r="N21" s="24">
        <v>1127440583</v>
      </c>
      <c r="O21" s="24">
        <v>492311231</v>
      </c>
      <c r="P21" s="24">
        <v>337943379</v>
      </c>
      <c r="Q21" s="24">
        <v>578952305</v>
      </c>
      <c r="R21" s="24">
        <v>1409206915</v>
      </c>
      <c r="S21" s="24"/>
      <c r="T21" s="24"/>
      <c r="U21" s="24"/>
      <c r="V21" s="24"/>
      <c r="W21" s="24">
        <v>3651976260</v>
      </c>
      <c r="X21" s="24">
        <v>3487172054</v>
      </c>
      <c r="Y21" s="24">
        <v>164804206</v>
      </c>
      <c r="Z21" s="6">
        <v>4.73</v>
      </c>
      <c r="AA21" s="22">
        <v>4499568159</v>
      </c>
    </row>
    <row r="22" spans="1:27" ht="12.75">
      <c r="A22" s="5" t="s">
        <v>48</v>
      </c>
      <c r="B22" s="3"/>
      <c r="C22" s="25">
        <v>2061455460</v>
      </c>
      <c r="D22" s="25"/>
      <c r="E22" s="26">
        <v>1956104166</v>
      </c>
      <c r="F22" s="27">
        <v>1864929639</v>
      </c>
      <c r="G22" s="27">
        <v>108683125</v>
      </c>
      <c r="H22" s="27">
        <v>143781467</v>
      </c>
      <c r="I22" s="27">
        <v>122108512</v>
      </c>
      <c r="J22" s="27">
        <v>374573104</v>
      </c>
      <c r="K22" s="27">
        <v>126649495</v>
      </c>
      <c r="L22" s="27">
        <v>166976692</v>
      </c>
      <c r="M22" s="27">
        <v>147051434</v>
      </c>
      <c r="N22" s="27">
        <v>440677621</v>
      </c>
      <c r="O22" s="27">
        <v>149823130</v>
      </c>
      <c r="P22" s="27">
        <v>209020417</v>
      </c>
      <c r="Q22" s="27">
        <v>227013990</v>
      </c>
      <c r="R22" s="27">
        <v>585857537</v>
      </c>
      <c r="S22" s="27"/>
      <c r="T22" s="27"/>
      <c r="U22" s="27"/>
      <c r="V22" s="27"/>
      <c r="W22" s="27">
        <v>1401108262</v>
      </c>
      <c r="X22" s="27">
        <v>1231133136</v>
      </c>
      <c r="Y22" s="27">
        <v>169975126</v>
      </c>
      <c r="Z22" s="7">
        <v>13.81</v>
      </c>
      <c r="AA22" s="25">
        <v>1864929639</v>
      </c>
    </row>
    <row r="23" spans="1:27" ht="12.75">
      <c r="A23" s="5" t="s">
        <v>49</v>
      </c>
      <c r="B23" s="3"/>
      <c r="C23" s="22">
        <v>1579499540</v>
      </c>
      <c r="D23" s="22"/>
      <c r="E23" s="23">
        <v>1723173787</v>
      </c>
      <c r="F23" s="24">
        <v>1696618191</v>
      </c>
      <c r="G23" s="24">
        <v>286972545</v>
      </c>
      <c r="H23" s="24">
        <v>109066938</v>
      </c>
      <c r="I23" s="24">
        <v>109822974</v>
      </c>
      <c r="J23" s="24">
        <v>505862457</v>
      </c>
      <c r="K23" s="24">
        <v>113472515</v>
      </c>
      <c r="L23" s="24">
        <v>111196055</v>
      </c>
      <c r="M23" s="24">
        <v>246060120</v>
      </c>
      <c r="N23" s="24">
        <v>470728690</v>
      </c>
      <c r="O23" s="24">
        <v>112487897</v>
      </c>
      <c r="P23" s="24">
        <v>109703813</v>
      </c>
      <c r="Q23" s="24">
        <v>214727699</v>
      </c>
      <c r="R23" s="24">
        <v>436919409</v>
      </c>
      <c r="S23" s="24"/>
      <c r="T23" s="24"/>
      <c r="U23" s="24"/>
      <c r="V23" s="24"/>
      <c r="W23" s="24">
        <v>1413510556</v>
      </c>
      <c r="X23" s="24">
        <v>1366610889</v>
      </c>
      <c r="Y23" s="24">
        <v>46899667</v>
      </c>
      <c r="Z23" s="6">
        <v>3.43</v>
      </c>
      <c r="AA23" s="22">
        <v>1696618191</v>
      </c>
    </row>
    <row r="24" spans="1:27" ht="12.75">
      <c r="A24" s="2" t="s">
        <v>50</v>
      </c>
      <c r="B24" s="8" t="s">
        <v>51</v>
      </c>
      <c r="C24" s="19">
        <v>294999805</v>
      </c>
      <c r="D24" s="19"/>
      <c r="E24" s="20">
        <v>291602302</v>
      </c>
      <c r="F24" s="21">
        <v>296577303</v>
      </c>
      <c r="G24" s="21">
        <v>22388665</v>
      </c>
      <c r="H24" s="21">
        <v>21603807</v>
      </c>
      <c r="I24" s="21">
        <v>34874783</v>
      </c>
      <c r="J24" s="21">
        <v>78867255</v>
      </c>
      <c r="K24" s="21">
        <v>35400722</v>
      </c>
      <c r="L24" s="21">
        <v>33027263</v>
      </c>
      <c r="M24" s="21">
        <v>5226558</v>
      </c>
      <c r="N24" s="21">
        <v>73654543</v>
      </c>
      <c r="O24" s="21">
        <v>12837030</v>
      </c>
      <c r="P24" s="21">
        <v>29551223</v>
      </c>
      <c r="Q24" s="21">
        <v>7762545</v>
      </c>
      <c r="R24" s="21">
        <v>50150798</v>
      </c>
      <c r="S24" s="21"/>
      <c r="T24" s="21"/>
      <c r="U24" s="21"/>
      <c r="V24" s="21"/>
      <c r="W24" s="21">
        <v>202672596</v>
      </c>
      <c r="X24" s="21">
        <v>233345932</v>
      </c>
      <c r="Y24" s="21">
        <v>-30673336</v>
      </c>
      <c r="Z24" s="4">
        <v>-13.15</v>
      </c>
      <c r="AA24" s="19">
        <v>296577303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42579362871</v>
      </c>
      <c r="D25" s="40">
        <f>+D5+D9+D15+D19+D24</f>
        <v>0</v>
      </c>
      <c r="E25" s="41">
        <f t="shared" si="4"/>
        <v>43473543582</v>
      </c>
      <c r="F25" s="42">
        <f t="shared" si="4"/>
        <v>44576366878</v>
      </c>
      <c r="G25" s="42">
        <f t="shared" si="4"/>
        <v>4056109152</v>
      </c>
      <c r="H25" s="42">
        <f t="shared" si="4"/>
        <v>4217287389</v>
      </c>
      <c r="I25" s="42">
        <f t="shared" si="4"/>
        <v>3167359269</v>
      </c>
      <c r="J25" s="42">
        <f t="shared" si="4"/>
        <v>11440755810</v>
      </c>
      <c r="K25" s="42">
        <f t="shared" si="4"/>
        <v>3364412451</v>
      </c>
      <c r="L25" s="42">
        <f t="shared" si="4"/>
        <v>3238484531</v>
      </c>
      <c r="M25" s="42">
        <f t="shared" si="4"/>
        <v>4926771953</v>
      </c>
      <c r="N25" s="42">
        <f t="shared" si="4"/>
        <v>11529668935</v>
      </c>
      <c r="O25" s="42">
        <f t="shared" si="4"/>
        <v>3541189416</v>
      </c>
      <c r="P25" s="42">
        <f t="shared" si="4"/>
        <v>3225779141</v>
      </c>
      <c r="Q25" s="42">
        <f t="shared" si="4"/>
        <v>4959307638</v>
      </c>
      <c r="R25" s="42">
        <f t="shared" si="4"/>
        <v>11726276195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34696700940</v>
      </c>
      <c r="X25" s="42">
        <f t="shared" si="4"/>
        <v>33671588102</v>
      </c>
      <c r="Y25" s="42">
        <f t="shared" si="4"/>
        <v>1025112838</v>
      </c>
      <c r="Z25" s="43">
        <f>+IF(X25&lt;&gt;0,+(Y25/X25)*100,0)</f>
        <v>3.0444445771154793</v>
      </c>
      <c r="AA25" s="40">
        <f>+AA5+AA9+AA15+AA19+AA24</f>
        <v>44576366878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7973764641</v>
      </c>
      <c r="D28" s="19">
        <f>SUM(D29:D31)</f>
        <v>0</v>
      </c>
      <c r="E28" s="20">
        <f t="shared" si="5"/>
        <v>8994791035</v>
      </c>
      <c r="F28" s="21">
        <f t="shared" si="5"/>
        <v>9311024825</v>
      </c>
      <c r="G28" s="21">
        <f t="shared" si="5"/>
        <v>548357766</v>
      </c>
      <c r="H28" s="21">
        <f t="shared" si="5"/>
        <v>632735822</v>
      </c>
      <c r="I28" s="21">
        <f t="shared" si="5"/>
        <v>619193708</v>
      </c>
      <c r="J28" s="21">
        <f t="shared" si="5"/>
        <v>1800287296</v>
      </c>
      <c r="K28" s="21">
        <f t="shared" si="5"/>
        <v>645966563</v>
      </c>
      <c r="L28" s="21">
        <f t="shared" si="5"/>
        <v>789556254</v>
      </c>
      <c r="M28" s="21">
        <f t="shared" si="5"/>
        <v>626878550</v>
      </c>
      <c r="N28" s="21">
        <f t="shared" si="5"/>
        <v>2062401367</v>
      </c>
      <c r="O28" s="21">
        <f t="shared" si="5"/>
        <v>637286593</v>
      </c>
      <c r="P28" s="21">
        <f t="shared" si="5"/>
        <v>642197842</v>
      </c>
      <c r="Q28" s="21">
        <f t="shared" si="5"/>
        <v>652689983</v>
      </c>
      <c r="R28" s="21">
        <f t="shared" si="5"/>
        <v>1932174418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5794863081</v>
      </c>
      <c r="X28" s="21">
        <f t="shared" si="5"/>
        <v>6571671548</v>
      </c>
      <c r="Y28" s="21">
        <f t="shared" si="5"/>
        <v>-776808467</v>
      </c>
      <c r="Z28" s="4">
        <f>+IF(X28&lt;&gt;0,+(Y28/X28)*100,0)</f>
        <v>-11.820561349211241</v>
      </c>
      <c r="AA28" s="19">
        <f>SUM(AA29:AA31)</f>
        <v>9311024825</v>
      </c>
    </row>
    <row r="29" spans="1:27" ht="12.75">
      <c r="A29" s="5" t="s">
        <v>32</v>
      </c>
      <c r="B29" s="3"/>
      <c r="C29" s="22">
        <v>427040756</v>
      </c>
      <c r="D29" s="22"/>
      <c r="E29" s="23">
        <v>535008473</v>
      </c>
      <c r="F29" s="24">
        <v>532487474</v>
      </c>
      <c r="G29" s="24">
        <v>46334692</v>
      </c>
      <c r="H29" s="24">
        <v>33825110</v>
      </c>
      <c r="I29" s="24">
        <v>35931333</v>
      </c>
      <c r="J29" s="24">
        <v>116091135</v>
      </c>
      <c r="K29" s="24">
        <v>36033101</v>
      </c>
      <c r="L29" s="24">
        <v>45292817</v>
      </c>
      <c r="M29" s="24">
        <v>36921274</v>
      </c>
      <c r="N29" s="24">
        <v>118247192</v>
      </c>
      <c r="O29" s="24">
        <v>35154100</v>
      </c>
      <c r="P29" s="24">
        <v>35539031</v>
      </c>
      <c r="Q29" s="24">
        <v>35566980</v>
      </c>
      <c r="R29" s="24">
        <v>106260111</v>
      </c>
      <c r="S29" s="24"/>
      <c r="T29" s="24"/>
      <c r="U29" s="24"/>
      <c r="V29" s="24"/>
      <c r="W29" s="24">
        <v>340598438</v>
      </c>
      <c r="X29" s="24">
        <v>366042303</v>
      </c>
      <c r="Y29" s="24">
        <v>-25443865</v>
      </c>
      <c r="Z29" s="6">
        <v>-6.95</v>
      </c>
      <c r="AA29" s="22">
        <v>532487474</v>
      </c>
    </row>
    <row r="30" spans="1:27" ht="12.75">
      <c r="A30" s="5" t="s">
        <v>33</v>
      </c>
      <c r="B30" s="3"/>
      <c r="C30" s="25">
        <v>7503883976</v>
      </c>
      <c r="D30" s="25"/>
      <c r="E30" s="26">
        <v>8413697545</v>
      </c>
      <c r="F30" s="27">
        <v>8730649288</v>
      </c>
      <c r="G30" s="27">
        <v>498068085</v>
      </c>
      <c r="H30" s="27">
        <v>595261139</v>
      </c>
      <c r="I30" s="27">
        <v>579481625</v>
      </c>
      <c r="J30" s="27">
        <v>1672810849</v>
      </c>
      <c r="K30" s="27">
        <v>606259361</v>
      </c>
      <c r="L30" s="27">
        <v>738812478</v>
      </c>
      <c r="M30" s="27">
        <v>586261076</v>
      </c>
      <c r="N30" s="27">
        <v>1931332915</v>
      </c>
      <c r="O30" s="27">
        <v>598283624</v>
      </c>
      <c r="P30" s="27">
        <v>602956063</v>
      </c>
      <c r="Q30" s="27">
        <v>613339068</v>
      </c>
      <c r="R30" s="27">
        <v>1814578755</v>
      </c>
      <c r="S30" s="27"/>
      <c r="T30" s="27"/>
      <c r="U30" s="27"/>
      <c r="V30" s="27"/>
      <c r="W30" s="27">
        <v>5418722519</v>
      </c>
      <c r="X30" s="27">
        <v>6172514728</v>
      </c>
      <c r="Y30" s="27">
        <v>-753792209</v>
      </c>
      <c r="Z30" s="7">
        <v>-12.21</v>
      </c>
      <c r="AA30" s="25">
        <v>8730649288</v>
      </c>
    </row>
    <row r="31" spans="1:27" ht="12.75">
      <c r="A31" s="5" t="s">
        <v>34</v>
      </c>
      <c r="B31" s="3"/>
      <c r="C31" s="22">
        <v>42839909</v>
      </c>
      <c r="D31" s="22"/>
      <c r="E31" s="23">
        <v>46085017</v>
      </c>
      <c r="F31" s="24">
        <v>47888063</v>
      </c>
      <c r="G31" s="24">
        <v>3954989</v>
      </c>
      <c r="H31" s="24">
        <v>3649573</v>
      </c>
      <c r="I31" s="24">
        <v>3780750</v>
      </c>
      <c r="J31" s="24">
        <v>11385312</v>
      </c>
      <c r="K31" s="24">
        <v>3674101</v>
      </c>
      <c r="L31" s="24">
        <v>5450959</v>
      </c>
      <c r="M31" s="24">
        <v>3696200</v>
      </c>
      <c r="N31" s="24">
        <v>12821260</v>
      </c>
      <c r="O31" s="24">
        <v>3848869</v>
      </c>
      <c r="P31" s="24">
        <v>3702748</v>
      </c>
      <c r="Q31" s="24">
        <v>3783935</v>
      </c>
      <c r="R31" s="24">
        <v>11335552</v>
      </c>
      <c r="S31" s="24"/>
      <c r="T31" s="24"/>
      <c r="U31" s="24"/>
      <c r="V31" s="24"/>
      <c r="W31" s="24">
        <v>35542124</v>
      </c>
      <c r="X31" s="24">
        <v>33114517</v>
      </c>
      <c r="Y31" s="24">
        <v>2427607</v>
      </c>
      <c r="Z31" s="6">
        <v>7.33</v>
      </c>
      <c r="AA31" s="22">
        <v>47888063</v>
      </c>
    </row>
    <row r="32" spans="1:27" ht="12.75">
      <c r="A32" s="2" t="s">
        <v>35</v>
      </c>
      <c r="B32" s="3"/>
      <c r="C32" s="19">
        <f aca="true" t="shared" si="6" ref="C32:Y32">SUM(C33:C37)</f>
        <v>7288097448</v>
      </c>
      <c r="D32" s="19">
        <f>SUM(D33:D37)</f>
        <v>0</v>
      </c>
      <c r="E32" s="20">
        <f t="shared" si="6"/>
        <v>7786155801</v>
      </c>
      <c r="F32" s="21">
        <f t="shared" si="6"/>
        <v>7839187895</v>
      </c>
      <c r="G32" s="21">
        <f t="shared" si="6"/>
        <v>449211825</v>
      </c>
      <c r="H32" s="21">
        <f t="shared" si="6"/>
        <v>567429613</v>
      </c>
      <c r="I32" s="21">
        <f t="shared" si="6"/>
        <v>602164697</v>
      </c>
      <c r="J32" s="21">
        <f t="shared" si="6"/>
        <v>1618806135</v>
      </c>
      <c r="K32" s="21">
        <f t="shared" si="6"/>
        <v>631681866</v>
      </c>
      <c r="L32" s="21">
        <f t="shared" si="6"/>
        <v>827141924</v>
      </c>
      <c r="M32" s="21">
        <f t="shared" si="6"/>
        <v>619895212</v>
      </c>
      <c r="N32" s="21">
        <f t="shared" si="6"/>
        <v>2078719002</v>
      </c>
      <c r="O32" s="21">
        <f t="shared" si="6"/>
        <v>604280718</v>
      </c>
      <c r="P32" s="21">
        <f t="shared" si="6"/>
        <v>617874155</v>
      </c>
      <c r="Q32" s="21">
        <f t="shared" si="6"/>
        <v>674622698</v>
      </c>
      <c r="R32" s="21">
        <f t="shared" si="6"/>
        <v>1896777571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5594302708</v>
      </c>
      <c r="X32" s="21">
        <f t="shared" si="6"/>
        <v>5462765540</v>
      </c>
      <c r="Y32" s="21">
        <f t="shared" si="6"/>
        <v>131537168</v>
      </c>
      <c r="Z32" s="4">
        <f>+IF(X32&lt;&gt;0,+(Y32/X32)*100,0)</f>
        <v>2.40788602470389</v>
      </c>
      <c r="AA32" s="19">
        <f>SUM(AA33:AA37)</f>
        <v>7839187895</v>
      </c>
    </row>
    <row r="33" spans="1:27" ht="12.75">
      <c r="A33" s="5" t="s">
        <v>36</v>
      </c>
      <c r="B33" s="3"/>
      <c r="C33" s="22">
        <v>899370776</v>
      </c>
      <c r="D33" s="22"/>
      <c r="E33" s="23">
        <v>971923846</v>
      </c>
      <c r="F33" s="24">
        <v>953464662</v>
      </c>
      <c r="G33" s="24">
        <v>55717824</v>
      </c>
      <c r="H33" s="24">
        <v>64935576</v>
      </c>
      <c r="I33" s="24">
        <v>67835572</v>
      </c>
      <c r="J33" s="24">
        <v>188488972</v>
      </c>
      <c r="K33" s="24">
        <v>70923873</v>
      </c>
      <c r="L33" s="24">
        <v>108821732</v>
      </c>
      <c r="M33" s="24">
        <v>77690879</v>
      </c>
      <c r="N33" s="24">
        <v>257436484</v>
      </c>
      <c r="O33" s="24">
        <v>72695323</v>
      </c>
      <c r="P33" s="24">
        <v>77672217</v>
      </c>
      <c r="Q33" s="24">
        <v>89418214</v>
      </c>
      <c r="R33" s="24">
        <v>239785754</v>
      </c>
      <c r="S33" s="24"/>
      <c r="T33" s="24"/>
      <c r="U33" s="24"/>
      <c r="V33" s="24"/>
      <c r="W33" s="24">
        <v>685711210</v>
      </c>
      <c r="X33" s="24">
        <v>670529943</v>
      </c>
      <c r="Y33" s="24">
        <v>15181267</v>
      </c>
      <c r="Z33" s="6">
        <v>2.26</v>
      </c>
      <c r="AA33" s="22">
        <v>953464662</v>
      </c>
    </row>
    <row r="34" spans="1:27" ht="12.75">
      <c r="A34" s="5" t="s">
        <v>37</v>
      </c>
      <c r="B34" s="3"/>
      <c r="C34" s="22">
        <v>1185198835</v>
      </c>
      <c r="D34" s="22"/>
      <c r="E34" s="23">
        <v>1115779187</v>
      </c>
      <c r="F34" s="24">
        <v>1142253625</v>
      </c>
      <c r="G34" s="24">
        <v>64707877</v>
      </c>
      <c r="H34" s="24">
        <v>82658588</v>
      </c>
      <c r="I34" s="24">
        <v>87924307</v>
      </c>
      <c r="J34" s="24">
        <v>235290772</v>
      </c>
      <c r="K34" s="24">
        <v>99511246</v>
      </c>
      <c r="L34" s="24">
        <v>133065018</v>
      </c>
      <c r="M34" s="24">
        <v>104389578</v>
      </c>
      <c r="N34" s="24">
        <v>336965842</v>
      </c>
      <c r="O34" s="24">
        <v>103714554</v>
      </c>
      <c r="P34" s="24">
        <v>95110149</v>
      </c>
      <c r="Q34" s="24">
        <v>119929398</v>
      </c>
      <c r="R34" s="24">
        <v>318754101</v>
      </c>
      <c r="S34" s="24"/>
      <c r="T34" s="24"/>
      <c r="U34" s="24"/>
      <c r="V34" s="24"/>
      <c r="W34" s="24">
        <v>891010715</v>
      </c>
      <c r="X34" s="24">
        <v>803154466</v>
      </c>
      <c r="Y34" s="24">
        <v>87856249</v>
      </c>
      <c r="Z34" s="6">
        <v>10.94</v>
      </c>
      <c r="AA34" s="22">
        <v>1142253625</v>
      </c>
    </row>
    <row r="35" spans="1:27" ht="12.75">
      <c r="A35" s="5" t="s">
        <v>38</v>
      </c>
      <c r="B35" s="3"/>
      <c r="C35" s="22">
        <v>2882897063</v>
      </c>
      <c r="D35" s="22"/>
      <c r="E35" s="23">
        <v>2910538472</v>
      </c>
      <c r="F35" s="24">
        <v>2901056392</v>
      </c>
      <c r="G35" s="24">
        <v>191474241</v>
      </c>
      <c r="H35" s="24">
        <v>228722369</v>
      </c>
      <c r="I35" s="24">
        <v>234023270</v>
      </c>
      <c r="J35" s="24">
        <v>654219880</v>
      </c>
      <c r="K35" s="24">
        <v>239442439</v>
      </c>
      <c r="L35" s="24">
        <v>311617077</v>
      </c>
      <c r="M35" s="24">
        <v>237579308</v>
      </c>
      <c r="N35" s="24">
        <v>788638824</v>
      </c>
      <c r="O35" s="24">
        <v>246965045</v>
      </c>
      <c r="P35" s="24">
        <v>247227758</v>
      </c>
      <c r="Q35" s="24">
        <v>236019913</v>
      </c>
      <c r="R35" s="24">
        <v>730212716</v>
      </c>
      <c r="S35" s="24"/>
      <c r="T35" s="24"/>
      <c r="U35" s="24"/>
      <c r="V35" s="24"/>
      <c r="W35" s="24">
        <v>2173071420</v>
      </c>
      <c r="X35" s="24">
        <v>2058158418</v>
      </c>
      <c r="Y35" s="24">
        <v>114913002</v>
      </c>
      <c r="Z35" s="6">
        <v>5.58</v>
      </c>
      <c r="AA35" s="22">
        <v>2901056392</v>
      </c>
    </row>
    <row r="36" spans="1:27" ht="12.75">
      <c r="A36" s="5" t="s">
        <v>39</v>
      </c>
      <c r="B36" s="3"/>
      <c r="C36" s="22">
        <v>1155841208</v>
      </c>
      <c r="D36" s="22"/>
      <c r="E36" s="23">
        <v>1480066721</v>
      </c>
      <c r="F36" s="24">
        <v>1594858033</v>
      </c>
      <c r="G36" s="24">
        <v>63755776</v>
      </c>
      <c r="H36" s="24">
        <v>108189653</v>
      </c>
      <c r="I36" s="24">
        <v>115838504</v>
      </c>
      <c r="J36" s="24">
        <v>287783933</v>
      </c>
      <c r="K36" s="24">
        <v>104531978</v>
      </c>
      <c r="L36" s="24">
        <v>138674988</v>
      </c>
      <c r="M36" s="24">
        <v>89001613</v>
      </c>
      <c r="N36" s="24">
        <v>332208579</v>
      </c>
      <c r="O36" s="24">
        <v>76455938</v>
      </c>
      <c r="P36" s="24">
        <v>103246023</v>
      </c>
      <c r="Q36" s="24">
        <v>121328839</v>
      </c>
      <c r="R36" s="24">
        <v>301030800</v>
      </c>
      <c r="S36" s="24"/>
      <c r="T36" s="24"/>
      <c r="U36" s="24"/>
      <c r="V36" s="24"/>
      <c r="W36" s="24">
        <v>921023312</v>
      </c>
      <c r="X36" s="24">
        <v>1039449143</v>
      </c>
      <c r="Y36" s="24">
        <v>-118425831</v>
      </c>
      <c r="Z36" s="6">
        <v>-11.39</v>
      </c>
      <c r="AA36" s="22">
        <v>1594858033</v>
      </c>
    </row>
    <row r="37" spans="1:27" ht="12.75">
      <c r="A37" s="5" t="s">
        <v>40</v>
      </c>
      <c r="B37" s="3"/>
      <c r="C37" s="25">
        <v>1164789566</v>
      </c>
      <c r="D37" s="25"/>
      <c r="E37" s="26">
        <v>1307847575</v>
      </c>
      <c r="F37" s="27">
        <v>1247555183</v>
      </c>
      <c r="G37" s="27">
        <v>73556107</v>
      </c>
      <c r="H37" s="27">
        <v>82923427</v>
      </c>
      <c r="I37" s="27">
        <v>96543044</v>
      </c>
      <c r="J37" s="27">
        <v>253022578</v>
      </c>
      <c r="K37" s="27">
        <v>117272330</v>
      </c>
      <c r="L37" s="27">
        <v>134963109</v>
      </c>
      <c r="M37" s="27">
        <v>111233834</v>
      </c>
      <c r="N37" s="27">
        <v>363469273</v>
      </c>
      <c r="O37" s="27">
        <v>104449858</v>
      </c>
      <c r="P37" s="27">
        <v>94618008</v>
      </c>
      <c r="Q37" s="27">
        <v>107926334</v>
      </c>
      <c r="R37" s="27">
        <v>306994200</v>
      </c>
      <c r="S37" s="27"/>
      <c r="T37" s="27"/>
      <c r="U37" s="27"/>
      <c r="V37" s="27"/>
      <c r="W37" s="27">
        <v>923486051</v>
      </c>
      <c r="X37" s="27">
        <v>891473570</v>
      </c>
      <c r="Y37" s="27">
        <v>32012481</v>
      </c>
      <c r="Z37" s="7">
        <v>3.59</v>
      </c>
      <c r="AA37" s="25">
        <v>1247555183</v>
      </c>
    </row>
    <row r="38" spans="1:27" ht="12.75">
      <c r="A38" s="2" t="s">
        <v>41</v>
      </c>
      <c r="B38" s="8"/>
      <c r="C38" s="19">
        <f aca="true" t="shared" si="7" ref="C38:Y38">SUM(C39:C41)</f>
        <v>4439158290</v>
      </c>
      <c r="D38" s="19">
        <f>SUM(D39:D41)</f>
        <v>0</v>
      </c>
      <c r="E38" s="20">
        <f t="shared" si="7"/>
        <v>5277185865</v>
      </c>
      <c r="F38" s="21">
        <f t="shared" si="7"/>
        <v>5348462110</v>
      </c>
      <c r="G38" s="21">
        <f t="shared" si="7"/>
        <v>207053979</v>
      </c>
      <c r="H38" s="21">
        <f t="shared" si="7"/>
        <v>339015975</v>
      </c>
      <c r="I38" s="21">
        <f t="shared" si="7"/>
        <v>428605397</v>
      </c>
      <c r="J38" s="21">
        <f t="shared" si="7"/>
        <v>974675351</v>
      </c>
      <c r="K38" s="21">
        <f t="shared" si="7"/>
        <v>396423241</v>
      </c>
      <c r="L38" s="21">
        <f t="shared" si="7"/>
        <v>436684622</v>
      </c>
      <c r="M38" s="21">
        <f t="shared" si="7"/>
        <v>454363066</v>
      </c>
      <c r="N38" s="21">
        <f t="shared" si="7"/>
        <v>1287470929</v>
      </c>
      <c r="O38" s="21">
        <f t="shared" si="7"/>
        <v>339243280</v>
      </c>
      <c r="P38" s="21">
        <f t="shared" si="7"/>
        <v>449046978</v>
      </c>
      <c r="Q38" s="21">
        <f t="shared" si="7"/>
        <v>443985563</v>
      </c>
      <c r="R38" s="21">
        <f t="shared" si="7"/>
        <v>1232275821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3494422101</v>
      </c>
      <c r="X38" s="21">
        <f t="shared" si="7"/>
        <v>3545308529</v>
      </c>
      <c r="Y38" s="21">
        <f t="shared" si="7"/>
        <v>-50886428</v>
      </c>
      <c r="Z38" s="4">
        <f>+IF(X38&lt;&gt;0,+(Y38/X38)*100,0)</f>
        <v>-1.435317337934286</v>
      </c>
      <c r="AA38" s="19">
        <f>SUM(AA39:AA41)</f>
        <v>5348462110</v>
      </c>
    </row>
    <row r="39" spans="1:27" ht="12.75">
      <c r="A39" s="5" t="s">
        <v>42</v>
      </c>
      <c r="B39" s="3"/>
      <c r="C39" s="22">
        <v>1032719262</v>
      </c>
      <c r="D39" s="22"/>
      <c r="E39" s="23">
        <v>1511370749</v>
      </c>
      <c r="F39" s="24">
        <v>1447426348</v>
      </c>
      <c r="G39" s="24">
        <v>71794963</v>
      </c>
      <c r="H39" s="24">
        <v>94512224</v>
      </c>
      <c r="I39" s="24">
        <v>129502888</v>
      </c>
      <c r="J39" s="24">
        <v>295810075</v>
      </c>
      <c r="K39" s="24">
        <v>96922481</v>
      </c>
      <c r="L39" s="24">
        <v>106651295</v>
      </c>
      <c r="M39" s="24">
        <v>98908691</v>
      </c>
      <c r="N39" s="24">
        <v>302482467</v>
      </c>
      <c r="O39" s="24">
        <v>99278314</v>
      </c>
      <c r="P39" s="24">
        <v>112506395</v>
      </c>
      <c r="Q39" s="24">
        <v>131262471</v>
      </c>
      <c r="R39" s="24">
        <v>343047180</v>
      </c>
      <c r="S39" s="24"/>
      <c r="T39" s="24"/>
      <c r="U39" s="24"/>
      <c r="V39" s="24"/>
      <c r="W39" s="24">
        <v>941339722</v>
      </c>
      <c r="X39" s="24">
        <v>999825344</v>
      </c>
      <c r="Y39" s="24">
        <v>-58485622</v>
      </c>
      <c r="Z39" s="6">
        <v>-5.85</v>
      </c>
      <c r="AA39" s="22">
        <v>1447426348</v>
      </c>
    </row>
    <row r="40" spans="1:27" ht="12.75">
      <c r="A40" s="5" t="s">
        <v>43</v>
      </c>
      <c r="B40" s="3"/>
      <c r="C40" s="22">
        <v>3266114997</v>
      </c>
      <c r="D40" s="22"/>
      <c r="E40" s="23">
        <v>3607973285</v>
      </c>
      <c r="F40" s="24">
        <v>3725712430</v>
      </c>
      <c r="G40" s="24">
        <v>127224559</v>
      </c>
      <c r="H40" s="24">
        <v>233205029</v>
      </c>
      <c r="I40" s="24">
        <v>288080715</v>
      </c>
      <c r="J40" s="24">
        <v>648510303</v>
      </c>
      <c r="K40" s="24">
        <v>287862910</v>
      </c>
      <c r="L40" s="24">
        <v>313603975</v>
      </c>
      <c r="M40" s="24">
        <v>341837745</v>
      </c>
      <c r="N40" s="24">
        <v>943304630</v>
      </c>
      <c r="O40" s="24">
        <v>225940702</v>
      </c>
      <c r="P40" s="24">
        <v>323360971</v>
      </c>
      <c r="Q40" s="24">
        <v>295473214</v>
      </c>
      <c r="R40" s="24">
        <v>844774887</v>
      </c>
      <c r="S40" s="24"/>
      <c r="T40" s="24"/>
      <c r="U40" s="24"/>
      <c r="V40" s="24"/>
      <c r="W40" s="24">
        <v>2436589820</v>
      </c>
      <c r="X40" s="24">
        <v>2422280821</v>
      </c>
      <c r="Y40" s="24">
        <v>14308999</v>
      </c>
      <c r="Z40" s="6">
        <v>0.59</v>
      </c>
      <c r="AA40" s="22">
        <v>3725712430</v>
      </c>
    </row>
    <row r="41" spans="1:27" ht="12.75">
      <c r="A41" s="5" t="s">
        <v>44</v>
      </c>
      <c r="B41" s="3"/>
      <c r="C41" s="22">
        <v>140324031</v>
      </c>
      <c r="D41" s="22"/>
      <c r="E41" s="23">
        <v>157841831</v>
      </c>
      <c r="F41" s="24">
        <v>175323332</v>
      </c>
      <c r="G41" s="24">
        <v>8034457</v>
      </c>
      <c r="H41" s="24">
        <v>11298722</v>
      </c>
      <c r="I41" s="24">
        <v>11021794</v>
      </c>
      <c r="J41" s="24">
        <v>30354973</v>
      </c>
      <c r="K41" s="24">
        <v>11637850</v>
      </c>
      <c r="L41" s="24">
        <v>16429352</v>
      </c>
      <c r="M41" s="24">
        <v>13616630</v>
      </c>
      <c r="N41" s="24">
        <v>41683832</v>
      </c>
      <c r="O41" s="24">
        <v>14024264</v>
      </c>
      <c r="P41" s="24">
        <v>13179612</v>
      </c>
      <c r="Q41" s="24">
        <v>17249878</v>
      </c>
      <c r="R41" s="24">
        <v>44453754</v>
      </c>
      <c r="S41" s="24"/>
      <c r="T41" s="24"/>
      <c r="U41" s="24"/>
      <c r="V41" s="24"/>
      <c r="W41" s="24">
        <v>116492559</v>
      </c>
      <c r="X41" s="24">
        <v>123202364</v>
      </c>
      <c r="Y41" s="24">
        <v>-6709805</v>
      </c>
      <c r="Z41" s="6">
        <v>-5.45</v>
      </c>
      <c r="AA41" s="22">
        <v>175323332</v>
      </c>
    </row>
    <row r="42" spans="1:27" ht="12.75">
      <c r="A42" s="2" t="s">
        <v>45</v>
      </c>
      <c r="B42" s="8"/>
      <c r="C42" s="19">
        <f aca="true" t="shared" si="8" ref="C42:Y42">SUM(C43:C46)</f>
        <v>16081731467</v>
      </c>
      <c r="D42" s="19">
        <f>SUM(D43:D46)</f>
        <v>0</v>
      </c>
      <c r="E42" s="20">
        <f t="shared" si="8"/>
        <v>19596545389</v>
      </c>
      <c r="F42" s="21">
        <f t="shared" si="8"/>
        <v>19357745864</v>
      </c>
      <c r="G42" s="21">
        <f t="shared" si="8"/>
        <v>545151126</v>
      </c>
      <c r="H42" s="21">
        <f t="shared" si="8"/>
        <v>1899288653</v>
      </c>
      <c r="I42" s="21">
        <f t="shared" si="8"/>
        <v>1907642645</v>
      </c>
      <c r="J42" s="21">
        <f t="shared" si="8"/>
        <v>4352082424</v>
      </c>
      <c r="K42" s="21">
        <f t="shared" si="8"/>
        <v>1451634102</v>
      </c>
      <c r="L42" s="21">
        <f t="shared" si="8"/>
        <v>1627657240</v>
      </c>
      <c r="M42" s="21">
        <f t="shared" si="8"/>
        <v>1451820741</v>
      </c>
      <c r="N42" s="21">
        <f t="shared" si="8"/>
        <v>4531112083</v>
      </c>
      <c r="O42" s="21">
        <f t="shared" si="8"/>
        <v>1262771381</v>
      </c>
      <c r="P42" s="21">
        <f t="shared" si="8"/>
        <v>1456076235</v>
      </c>
      <c r="Q42" s="21">
        <f t="shared" si="8"/>
        <v>1469216813</v>
      </c>
      <c r="R42" s="21">
        <f t="shared" si="8"/>
        <v>4188064429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13071258936</v>
      </c>
      <c r="X42" s="21">
        <f t="shared" si="8"/>
        <v>13217639986</v>
      </c>
      <c r="Y42" s="21">
        <f t="shared" si="8"/>
        <v>-146381050</v>
      </c>
      <c r="Z42" s="4">
        <f>+IF(X42&lt;&gt;0,+(Y42/X42)*100,0)</f>
        <v>-1.1074673705369902</v>
      </c>
      <c r="AA42" s="19">
        <f>SUM(AA43:AA46)</f>
        <v>19357745864</v>
      </c>
    </row>
    <row r="43" spans="1:27" ht="12.75">
      <c r="A43" s="5" t="s">
        <v>46</v>
      </c>
      <c r="B43" s="3"/>
      <c r="C43" s="22">
        <v>10035448842</v>
      </c>
      <c r="D43" s="22"/>
      <c r="E43" s="23">
        <v>11596405007</v>
      </c>
      <c r="F43" s="24">
        <v>11687177565</v>
      </c>
      <c r="G43" s="24">
        <v>173039439</v>
      </c>
      <c r="H43" s="24">
        <v>1398265136</v>
      </c>
      <c r="I43" s="24">
        <v>1306349708</v>
      </c>
      <c r="J43" s="24">
        <v>2877654283</v>
      </c>
      <c r="K43" s="24">
        <v>839048320</v>
      </c>
      <c r="L43" s="24">
        <v>920083632</v>
      </c>
      <c r="M43" s="24">
        <v>832108587</v>
      </c>
      <c r="N43" s="24">
        <v>2591240539</v>
      </c>
      <c r="O43" s="24">
        <v>769811063</v>
      </c>
      <c r="P43" s="24">
        <v>843459972</v>
      </c>
      <c r="Q43" s="24">
        <v>813929132</v>
      </c>
      <c r="R43" s="24">
        <v>2427200167</v>
      </c>
      <c r="S43" s="24"/>
      <c r="T43" s="24"/>
      <c r="U43" s="24"/>
      <c r="V43" s="24"/>
      <c r="W43" s="24">
        <v>7896094989</v>
      </c>
      <c r="X43" s="24">
        <v>8023124604</v>
      </c>
      <c r="Y43" s="24">
        <v>-127029615</v>
      </c>
      <c r="Z43" s="6">
        <v>-1.58</v>
      </c>
      <c r="AA43" s="22">
        <v>11687177565</v>
      </c>
    </row>
    <row r="44" spans="1:27" ht="12.75">
      <c r="A44" s="5" t="s">
        <v>47</v>
      </c>
      <c r="B44" s="3"/>
      <c r="C44" s="22">
        <v>2705802558</v>
      </c>
      <c r="D44" s="22"/>
      <c r="E44" s="23">
        <v>3747228756</v>
      </c>
      <c r="F44" s="24">
        <v>3338077757</v>
      </c>
      <c r="G44" s="24">
        <v>203628436</v>
      </c>
      <c r="H44" s="24">
        <v>236135654</v>
      </c>
      <c r="I44" s="24">
        <v>281982825</v>
      </c>
      <c r="J44" s="24">
        <v>721746915</v>
      </c>
      <c r="K44" s="24">
        <v>280072779</v>
      </c>
      <c r="L44" s="24">
        <v>317772448</v>
      </c>
      <c r="M44" s="24">
        <v>290039920</v>
      </c>
      <c r="N44" s="24">
        <v>887885147</v>
      </c>
      <c r="O44" s="24">
        <v>124771288</v>
      </c>
      <c r="P44" s="24">
        <v>278300438</v>
      </c>
      <c r="Q44" s="24">
        <v>274686481</v>
      </c>
      <c r="R44" s="24">
        <v>677758207</v>
      </c>
      <c r="S44" s="24"/>
      <c r="T44" s="24"/>
      <c r="U44" s="24"/>
      <c r="V44" s="24"/>
      <c r="W44" s="24">
        <v>2287390269</v>
      </c>
      <c r="X44" s="24">
        <v>2316281858</v>
      </c>
      <c r="Y44" s="24">
        <v>-28891589</v>
      </c>
      <c r="Z44" s="6">
        <v>-1.25</v>
      </c>
      <c r="AA44" s="22">
        <v>3338077757</v>
      </c>
    </row>
    <row r="45" spans="1:27" ht="12.75">
      <c r="A45" s="5" t="s">
        <v>48</v>
      </c>
      <c r="B45" s="3"/>
      <c r="C45" s="25">
        <v>1466503235</v>
      </c>
      <c r="D45" s="25"/>
      <c r="E45" s="26">
        <v>2049818283</v>
      </c>
      <c r="F45" s="27">
        <v>2126489297</v>
      </c>
      <c r="G45" s="27">
        <v>83185537</v>
      </c>
      <c r="H45" s="27">
        <v>118468734</v>
      </c>
      <c r="I45" s="27">
        <v>161839400</v>
      </c>
      <c r="J45" s="27">
        <v>363493671</v>
      </c>
      <c r="K45" s="27">
        <v>169230453</v>
      </c>
      <c r="L45" s="27">
        <v>180797004</v>
      </c>
      <c r="M45" s="27">
        <v>163942147</v>
      </c>
      <c r="N45" s="27">
        <v>513969604</v>
      </c>
      <c r="O45" s="27">
        <v>187920706</v>
      </c>
      <c r="P45" s="27">
        <v>157619725</v>
      </c>
      <c r="Q45" s="27">
        <v>183547171</v>
      </c>
      <c r="R45" s="27">
        <v>529087602</v>
      </c>
      <c r="S45" s="27"/>
      <c r="T45" s="27"/>
      <c r="U45" s="27"/>
      <c r="V45" s="27"/>
      <c r="W45" s="27">
        <v>1406550877</v>
      </c>
      <c r="X45" s="27">
        <v>1414511418</v>
      </c>
      <c r="Y45" s="27">
        <v>-7960541</v>
      </c>
      <c r="Z45" s="7">
        <v>-0.56</v>
      </c>
      <c r="AA45" s="25">
        <v>2126489297</v>
      </c>
    </row>
    <row r="46" spans="1:27" ht="12.75">
      <c r="A46" s="5" t="s">
        <v>49</v>
      </c>
      <c r="B46" s="3"/>
      <c r="C46" s="22">
        <v>1873976832</v>
      </c>
      <c r="D46" s="22"/>
      <c r="E46" s="23">
        <v>2203093343</v>
      </c>
      <c r="F46" s="24">
        <v>2206001245</v>
      </c>
      <c r="G46" s="24">
        <v>85297714</v>
      </c>
      <c r="H46" s="24">
        <v>146419129</v>
      </c>
      <c r="I46" s="24">
        <v>157470712</v>
      </c>
      <c r="J46" s="24">
        <v>389187555</v>
      </c>
      <c r="K46" s="24">
        <v>163282550</v>
      </c>
      <c r="L46" s="24">
        <v>209004156</v>
      </c>
      <c r="M46" s="24">
        <v>165730087</v>
      </c>
      <c r="N46" s="24">
        <v>538016793</v>
      </c>
      <c r="O46" s="24">
        <v>180268324</v>
      </c>
      <c r="P46" s="24">
        <v>176696100</v>
      </c>
      <c r="Q46" s="24">
        <v>197054029</v>
      </c>
      <c r="R46" s="24">
        <v>554018453</v>
      </c>
      <c r="S46" s="24"/>
      <c r="T46" s="24"/>
      <c r="U46" s="24"/>
      <c r="V46" s="24"/>
      <c r="W46" s="24">
        <v>1481222801</v>
      </c>
      <c r="X46" s="24">
        <v>1463722106</v>
      </c>
      <c r="Y46" s="24">
        <v>17500695</v>
      </c>
      <c r="Z46" s="6">
        <v>1.2</v>
      </c>
      <c r="AA46" s="22">
        <v>2206001245</v>
      </c>
    </row>
    <row r="47" spans="1:27" ht="12.75">
      <c r="A47" s="2" t="s">
        <v>50</v>
      </c>
      <c r="B47" s="8" t="s">
        <v>51</v>
      </c>
      <c r="C47" s="19">
        <v>381585830</v>
      </c>
      <c r="D47" s="19"/>
      <c r="E47" s="20">
        <v>444565470</v>
      </c>
      <c r="F47" s="21">
        <v>394789859</v>
      </c>
      <c r="G47" s="21">
        <v>26354799</v>
      </c>
      <c r="H47" s="21">
        <v>29930832</v>
      </c>
      <c r="I47" s="21">
        <v>32566991</v>
      </c>
      <c r="J47" s="21">
        <v>88852622</v>
      </c>
      <c r="K47" s="21">
        <v>38494193</v>
      </c>
      <c r="L47" s="21">
        <v>36372904</v>
      </c>
      <c r="M47" s="21">
        <v>34301000</v>
      </c>
      <c r="N47" s="21">
        <v>109168097</v>
      </c>
      <c r="O47" s="21">
        <v>25967036</v>
      </c>
      <c r="P47" s="21">
        <v>40859316</v>
      </c>
      <c r="Q47" s="21">
        <v>34262733</v>
      </c>
      <c r="R47" s="21">
        <v>101089085</v>
      </c>
      <c r="S47" s="21"/>
      <c r="T47" s="21"/>
      <c r="U47" s="21"/>
      <c r="V47" s="21"/>
      <c r="W47" s="21">
        <v>299109804</v>
      </c>
      <c r="X47" s="21">
        <v>294352018</v>
      </c>
      <c r="Y47" s="21">
        <v>4757786</v>
      </c>
      <c r="Z47" s="4">
        <v>1.62</v>
      </c>
      <c r="AA47" s="19">
        <v>394789859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36164337676</v>
      </c>
      <c r="D48" s="40">
        <f>+D28+D32+D38+D42+D47</f>
        <v>0</v>
      </c>
      <c r="E48" s="41">
        <f t="shared" si="9"/>
        <v>42099243560</v>
      </c>
      <c r="F48" s="42">
        <f t="shared" si="9"/>
        <v>42251210553</v>
      </c>
      <c r="G48" s="42">
        <f t="shared" si="9"/>
        <v>1776129495</v>
      </c>
      <c r="H48" s="42">
        <f t="shared" si="9"/>
        <v>3468400895</v>
      </c>
      <c r="I48" s="42">
        <f t="shared" si="9"/>
        <v>3590173438</v>
      </c>
      <c r="J48" s="42">
        <f t="shared" si="9"/>
        <v>8834703828</v>
      </c>
      <c r="K48" s="42">
        <f t="shared" si="9"/>
        <v>3164199965</v>
      </c>
      <c r="L48" s="42">
        <f t="shared" si="9"/>
        <v>3717412944</v>
      </c>
      <c r="M48" s="42">
        <f t="shared" si="9"/>
        <v>3187258569</v>
      </c>
      <c r="N48" s="42">
        <f t="shared" si="9"/>
        <v>10068871478</v>
      </c>
      <c r="O48" s="42">
        <f t="shared" si="9"/>
        <v>2869549008</v>
      </c>
      <c r="P48" s="42">
        <f t="shared" si="9"/>
        <v>3206054526</v>
      </c>
      <c r="Q48" s="42">
        <f t="shared" si="9"/>
        <v>3274777790</v>
      </c>
      <c r="R48" s="42">
        <f t="shared" si="9"/>
        <v>9350381324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28253956630</v>
      </c>
      <c r="X48" s="42">
        <f t="shared" si="9"/>
        <v>29091737621</v>
      </c>
      <c r="Y48" s="42">
        <f t="shared" si="9"/>
        <v>-837780991</v>
      </c>
      <c r="Z48" s="43">
        <f>+IF(X48&lt;&gt;0,+(Y48/X48)*100,0)</f>
        <v>-2.8797901380605193</v>
      </c>
      <c r="AA48" s="40">
        <f>+AA28+AA32+AA38+AA42+AA47</f>
        <v>42251210553</v>
      </c>
    </row>
    <row r="49" spans="1:27" ht="12.75">
      <c r="A49" s="14" t="s">
        <v>65</v>
      </c>
      <c r="B49" s="15"/>
      <c r="C49" s="44">
        <f aca="true" t="shared" si="10" ref="C49:Y49">+C25-C48</f>
        <v>6415025195</v>
      </c>
      <c r="D49" s="44">
        <f>+D25-D48</f>
        <v>0</v>
      </c>
      <c r="E49" s="45">
        <f t="shared" si="10"/>
        <v>1374300022</v>
      </c>
      <c r="F49" s="46">
        <f t="shared" si="10"/>
        <v>2325156325</v>
      </c>
      <c r="G49" s="46">
        <f t="shared" si="10"/>
        <v>2279979657</v>
      </c>
      <c r="H49" s="46">
        <f t="shared" si="10"/>
        <v>748886494</v>
      </c>
      <c r="I49" s="46">
        <f t="shared" si="10"/>
        <v>-422814169</v>
      </c>
      <c r="J49" s="46">
        <f t="shared" si="10"/>
        <v>2606051982</v>
      </c>
      <c r="K49" s="46">
        <f t="shared" si="10"/>
        <v>200212486</v>
      </c>
      <c r="L49" s="46">
        <f t="shared" si="10"/>
        <v>-478928413</v>
      </c>
      <c r="M49" s="46">
        <f t="shared" si="10"/>
        <v>1739513384</v>
      </c>
      <c r="N49" s="46">
        <f t="shared" si="10"/>
        <v>1460797457</v>
      </c>
      <c r="O49" s="46">
        <f t="shared" si="10"/>
        <v>671640408</v>
      </c>
      <c r="P49" s="46">
        <f t="shared" si="10"/>
        <v>19724615</v>
      </c>
      <c r="Q49" s="46">
        <f t="shared" si="10"/>
        <v>1684529848</v>
      </c>
      <c r="R49" s="46">
        <f t="shared" si="10"/>
        <v>2375894871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6442744310</v>
      </c>
      <c r="X49" s="46">
        <f>IF(F25=F48,0,X25-X48)</f>
        <v>4579850481</v>
      </c>
      <c r="Y49" s="46">
        <f t="shared" si="10"/>
        <v>1862893829</v>
      </c>
      <c r="Z49" s="47">
        <f>+IF(X49&lt;&gt;0,+(Y49/X49)*100,0)</f>
        <v>40.675865658243964</v>
      </c>
      <c r="AA49" s="44">
        <f>+AA25-AA48</f>
        <v>2325156325</v>
      </c>
    </row>
    <row r="50" spans="1:27" ht="12.75">
      <c r="A50" s="16" t="s">
        <v>66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68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69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70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2020-05-18T20:48:05Z</dcterms:created>
  <dcterms:modified xsi:type="dcterms:W3CDTF">2020-05-18T20:48:44Z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